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1"/>
  </bookViews>
  <sheets>
    <sheet name="Баллы" sheetId="1" r:id="rId1"/>
    <sheet name="Выполнение заданий" sheetId="2" r:id="rId2"/>
    <sheet name="XLR_NoRangeSheet" sheetId="3" state="veryHidden" r:id="rId3"/>
  </sheets>
  <definedNames>
    <definedName name="_xlnm._FilterDatabase" localSheetId="0" hidden="1">'Баллы'!$A$6:$R$87</definedName>
    <definedName name="FirstSheetRange">'Баллы'!$A$7:$Q$87</definedName>
    <definedName name="S1_FileName" hidden="1">'XLR_NoRangeSheet'!$G$6</definedName>
    <definedName name="S1_FName1" hidden="1">'XLR_NoRangeSheet'!$H$6</definedName>
    <definedName name="S1_FName10" hidden="1">'XLR_NoRangeSheet'!$Q$6</definedName>
    <definedName name="S1_FName11" hidden="1">'XLR_NoRangeSheet'!$R$6</definedName>
    <definedName name="S1_FName12" hidden="1">'XLR_NoRangeSheet'!$S$6</definedName>
    <definedName name="S1_FName13" hidden="1">'XLR_NoRangeSheet'!$T$6</definedName>
    <definedName name="S1_FName14" hidden="1">'XLR_NoRangeSheet'!$U$6</definedName>
    <definedName name="S1_FName15" hidden="1">'XLR_NoRangeSheet'!$V$6</definedName>
    <definedName name="S1_FName16" hidden="1">'XLR_NoRangeSheet'!$W$6</definedName>
    <definedName name="S1_FName17" hidden="1">'XLR_NoRangeSheet'!$Y$6</definedName>
    <definedName name="S1_FName18" hidden="1">'XLR_NoRangeSheet'!$X$6</definedName>
    <definedName name="S1_FName2" hidden="1">'XLR_NoRangeSheet'!$I$6</definedName>
    <definedName name="S1_FName3" hidden="1">'XLR_NoRangeSheet'!$J$6</definedName>
    <definedName name="S1_FName4" hidden="1">'XLR_NoRangeSheet'!$K$6</definedName>
    <definedName name="S1_FName5" hidden="1">'XLR_NoRangeSheet'!$L$6</definedName>
    <definedName name="S1_FName6" hidden="1">'XLR_NoRangeSheet'!$M$6</definedName>
    <definedName name="S1_FName7" hidden="1">'XLR_NoRangeSheet'!$N$6</definedName>
    <definedName name="S1_FName8" hidden="1">'XLR_NoRangeSheet'!$O$6</definedName>
    <definedName name="S1_FName9" hidden="1">'XLR_NoRangeSheet'!$P$6</definedName>
    <definedName name="S1_InstType" hidden="1">'XLR_NoRangeSheet'!$D$6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заданий'!$A$6:$M$84</definedName>
    <definedName name="XLR_ERRNAMESTR" hidden="1">'XLR_NoRangeSheet'!$B$5</definedName>
    <definedName name="XLR_VERSION" hidden="1">'XLR_NoRangeSheet'!$A$5</definedName>
    <definedName name="_xlnm.Print_Titles" localSheetId="0">'Баллы'!$1:$6</definedName>
    <definedName name="_xlnm.Print_Titles" localSheetId="1">'Выполнение заданий'!$1:$5</definedName>
  </definedNames>
  <calcPr fullCalcOnLoad="1"/>
</workbook>
</file>

<file path=xl/sharedStrings.xml><?xml version="1.0" encoding="utf-8"?>
<sst xmlns="http://schemas.openxmlformats.org/spreadsheetml/2006/main" count="1534" uniqueCount="430">
  <si>
    <t/>
  </si>
  <si>
    <t>Среднее</t>
  </si>
  <si>
    <t>№</t>
  </si>
  <si>
    <t>* пятибальная оценка выставляется по алгебре и началам анализа в соответствии с распоряжением Рособрнадзора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</si>
  <si>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</si>
  <si>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</si>
  <si>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</si>
  <si>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</si>
  <si>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255367</t>
  </si>
  <si>
    <t>02-Математика</t>
  </si>
  <si>
    <t xml:space="preserve">63-Самарская область  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</si>
  <si>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</si>
  <si>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</si>
  <si>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</si>
  <si>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</si>
  <si>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</si>
  <si>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</si>
  <si>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</si>
  <si>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</si>
  <si>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</si>
  <si>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</si>
  <si>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</si>
  <si>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</si>
  <si>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</si>
  <si>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</si>
  <si>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</si>
  <si>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</si>
  <si>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 по алгебре</t>
  </si>
  <si>
    <t>Превичный балл по алгебре</t>
  </si>
  <si>
    <t>11А</t>
  </si>
  <si>
    <t>15</t>
  </si>
  <si>
    <t>Абашин</t>
  </si>
  <si>
    <t>Александр</t>
  </si>
  <si>
    <t>Михайлович</t>
  </si>
  <si>
    <t>3605</t>
  </si>
  <si>
    <t>185276</t>
  </si>
  <si>
    <t>26</t>
  </si>
  <si>
    <t>6</t>
  </si>
  <si>
    <t>Антонов</t>
  </si>
  <si>
    <t>Денис</t>
  </si>
  <si>
    <t>Витальевич</t>
  </si>
  <si>
    <t>189862</t>
  </si>
  <si>
    <t>2</t>
  </si>
  <si>
    <t>12</t>
  </si>
  <si>
    <t>5</t>
  </si>
  <si>
    <t>Байда</t>
  </si>
  <si>
    <t>Оксана</t>
  </si>
  <si>
    <t>Александровна</t>
  </si>
  <si>
    <t>104564</t>
  </si>
  <si>
    <t>46</t>
  </si>
  <si>
    <t>30</t>
  </si>
  <si>
    <t>7</t>
  </si>
  <si>
    <t>Гаричева</t>
  </si>
  <si>
    <t>Екатерина</t>
  </si>
  <si>
    <t>Алексеевна</t>
  </si>
  <si>
    <t>193352</t>
  </si>
  <si>
    <t>37</t>
  </si>
  <si>
    <t>13</t>
  </si>
  <si>
    <t>4</t>
  </si>
  <si>
    <t>Горшенин</t>
  </si>
  <si>
    <t>Никита</t>
  </si>
  <si>
    <t>Сергеевич</t>
  </si>
  <si>
    <t>442590</t>
  </si>
  <si>
    <t>51</t>
  </si>
  <si>
    <t>19</t>
  </si>
  <si>
    <t>3</t>
  </si>
  <si>
    <t>Гречишкина</t>
  </si>
  <si>
    <t>Дарья</t>
  </si>
  <si>
    <t>Игоревна</t>
  </si>
  <si>
    <t>196602</t>
  </si>
  <si>
    <t>58</t>
  </si>
  <si>
    <t>20</t>
  </si>
  <si>
    <t>8</t>
  </si>
  <si>
    <t>Дробышев</t>
  </si>
  <si>
    <t>Артем</t>
  </si>
  <si>
    <t>Игоревич</t>
  </si>
  <si>
    <t>196687</t>
  </si>
  <si>
    <t>9</t>
  </si>
  <si>
    <t>21</t>
  </si>
  <si>
    <t>Кашин</t>
  </si>
  <si>
    <t>Семен</t>
  </si>
  <si>
    <t>Владимирович</t>
  </si>
  <si>
    <t>095865</t>
  </si>
  <si>
    <t>33</t>
  </si>
  <si>
    <t>22</t>
  </si>
  <si>
    <t>Кириллов</t>
  </si>
  <si>
    <t>332743</t>
  </si>
  <si>
    <t>41</t>
  </si>
  <si>
    <t>Климов</t>
  </si>
  <si>
    <t>Андрей</t>
  </si>
  <si>
    <t>Юрьевич</t>
  </si>
  <si>
    <t>188947</t>
  </si>
  <si>
    <t>55</t>
  </si>
  <si>
    <t>Костиков</t>
  </si>
  <si>
    <t>Дмитрий</t>
  </si>
  <si>
    <t>191896</t>
  </si>
  <si>
    <t>Кузнецов</t>
  </si>
  <si>
    <t>Сергей</t>
  </si>
  <si>
    <t>Николаевич</t>
  </si>
  <si>
    <t>329973</t>
  </si>
  <si>
    <t>25</t>
  </si>
  <si>
    <t>Курносова</t>
  </si>
  <si>
    <t>Валентина</t>
  </si>
  <si>
    <t>Владимировна</t>
  </si>
  <si>
    <t>193681</t>
  </si>
  <si>
    <t>36</t>
  </si>
  <si>
    <t>24</t>
  </si>
  <si>
    <t>10</t>
  </si>
  <si>
    <t>Матросова</t>
  </si>
  <si>
    <t>Ирина</t>
  </si>
  <si>
    <t>Сергеевна</t>
  </si>
  <si>
    <t>189336</t>
  </si>
  <si>
    <t>34</t>
  </si>
  <si>
    <t>11</t>
  </si>
  <si>
    <t>Мисливский</t>
  </si>
  <si>
    <t>326295</t>
  </si>
  <si>
    <t>50</t>
  </si>
  <si>
    <t>14</t>
  </si>
  <si>
    <t>1</t>
  </si>
  <si>
    <t>Петлина</t>
  </si>
  <si>
    <t>Татьяна</t>
  </si>
  <si>
    <t>Викторовна</t>
  </si>
  <si>
    <t>436418</t>
  </si>
  <si>
    <t>Петрушкевич</t>
  </si>
  <si>
    <t>Яна</t>
  </si>
  <si>
    <t>197222</t>
  </si>
  <si>
    <t>16</t>
  </si>
  <si>
    <t>Пирожкова</t>
  </si>
  <si>
    <t>Елена</t>
  </si>
  <si>
    <t>Георгиевна</t>
  </si>
  <si>
    <t>327402</t>
  </si>
  <si>
    <t>43</t>
  </si>
  <si>
    <t>23</t>
  </si>
  <si>
    <t>Плякин</t>
  </si>
  <si>
    <t>Александрович</t>
  </si>
  <si>
    <t>188279</t>
  </si>
  <si>
    <t>38</t>
  </si>
  <si>
    <t>Поздняков</t>
  </si>
  <si>
    <t>191257</t>
  </si>
  <si>
    <t>Сергеева</t>
  </si>
  <si>
    <t>434562</t>
  </si>
  <si>
    <t>Симанович</t>
  </si>
  <si>
    <t>Михаил</t>
  </si>
  <si>
    <t>324407</t>
  </si>
  <si>
    <t>Сойда</t>
  </si>
  <si>
    <t>Анна</t>
  </si>
  <si>
    <t>450217</t>
  </si>
  <si>
    <t>44</t>
  </si>
  <si>
    <t>27</t>
  </si>
  <si>
    <t>Стрельников</t>
  </si>
  <si>
    <t>327105</t>
  </si>
  <si>
    <t>60</t>
  </si>
  <si>
    <t>09</t>
  </si>
  <si>
    <t>Тахмазов</t>
  </si>
  <si>
    <t>Шахбаз</t>
  </si>
  <si>
    <t>Эйюб Оглы</t>
  </si>
  <si>
    <t>3606</t>
  </si>
  <si>
    <t>584079</t>
  </si>
  <si>
    <t>Тенетов</t>
  </si>
  <si>
    <t>Алексеевич</t>
  </si>
  <si>
    <t>186679</t>
  </si>
  <si>
    <t>39</t>
  </si>
  <si>
    <t>Шлыкова</t>
  </si>
  <si>
    <t>Ольга</t>
  </si>
  <si>
    <t>Вадимовна</t>
  </si>
  <si>
    <t>187252</t>
  </si>
  <si>
    <t>32</t>
  </si>
  <si>
    <t>Ян</t>
  </si>
  <si>
    <t>Марина</t>
  </si>
  <si>
    <t>Мироновна</t>
  </si>
  <si>
    <t>195632</t>
  </si>
  <si>
    <t>57</t>
  </si>
  <si>
    <t>11Б</t>
  </si>
  <si>
    <t>Жабина</t>
  </si>
  <si>
    <t>Анастасия</t>
  </si>
  <si>
    <t>Ивановна</t>
  </si>
  <si>
    <t>098684</t>
  </si>
  <si>
    <t>18</t>
  </si>
  <si>
    <t>Иванов</t>
  </si>
  <si>
    <t>Иван</t>
  </si>
  <si>
    <t>185127</t>
  </si>
  <si>
    <t>Исаева</t>
  </si>
  <si>
    <t>Алена</t>
  </si>
  <si>
    <t>189180</t>
  </si>
  <si>
    <t>191015</t>
  </si>
  <si>
    <t>53</t>
  </si>
  <si>
    <t>Кочеткова</t>
  </si>
  <si>
    <t>185460</t>
  </si>
  <si>
    <t>52</t>
  </si>
  <si>
    <t>Краснова</t>
  </si>
  <si>
    <t>Вячеславовна</t>
  </si>
  <si>
    <t>325361</t>
  </si>
  <si>
    <t>Кувшинова</t>
  </si>
  <si>
    <t>Валерия</t>
  </si>
  <si>
    <t>193468</t>
  </si>
  <si>
    <t>17</t>
  </si>
  <si>
    <t>Ларина</t>
  </si>
  <si>
    <t>105260</t>
  </si>
  <si>
    <t>40</t>
  </si>
  <si>
    <t>Луконина</t>
  </si>
  <si>
    <t>189626</t>
  </si>
  <si>
    <t>Масляк</t>
  </si>
  <si>
    <t>Алеся</t>
  </si>
  <si>
    <t>Витальевна</t>
  </si>
  <si>
    <t>099107</t>
  </si>
  <si>
    <t>Молданов</t>
  </si>
  <si>
    <t>Васильевич</t>
  </si>
  <si>
    <t>197026</t>
  </si>
  <si>
    <t>31</t>
  </si>
  <si>
    <t>Морозов</t>
  </si>
  <si>
    <t>183512</t>
  </si>
  <si>
    <t>Немирова</t>
  </si>
  <si>
    <t>Маргарита</t>
  </si>
  <si>
    <t>363426</t>
  </si>
  <si>
    <t>Никонов</t>
  </si>
  <si>
    <t>Владимир</t>
  </si>
  <si>
    <t>Олегович</t>
  </si>
  <si>
    <t>188953</t>
  </si>
  <si>
    <t>Новикова</t>
  </si>
  <si>
    <t>332153</t>
  </si>
  <si>
    <t>48</t>
  </si>
  <si>
    <t>Репич</t>
  </si>
  <si>
    <t>Виктория</t>
  </si>
  <si>
    <t>443130</t>
  </si>
  <si>
    <t>Родионов</t>
  </si>
  <si>
    <t>Игорь</t>
  </si>
  <si>
    <t>Вячеславович</t>
  </si>
  <si>
    <t>327749</t>
  </si>
  <si>
    <t>Романов</t>
  </si>
  <si>
    <t>Виталий</t>
  </si>
  <si>
    <t>Аркадьевич</t>
  </si>
  <si>
    <t>328027</t>
  </si>
  <si>
    <t>Семенова</t>
  </si>
  <si>
    <t>Людмила</t>
  </si>
  <si>
    <t>Васильевна</t>
  </si>
  <si>
    <t>197411</t>
  </si>
  <si>
    <t>Скатков</t>
  </si>
  <si>
    <t>Вадим</t>
  </si>
  <si>
    <t>Анатольевич</t>
  </si>
  <si>
    <t>194652</t>
  </si>
  <si>
    <t>Скользнев</t>
  </si>
  <si>
    <t>Антон</t>
  </si>
  <si>
    <t>189072</t>
  </si>
  <si>
    <t>47</t>
  </si>
  <si>
    <t>Спасов</t>
  </si>
  <si>
    <t>196251</t>
  </si>
  <si>
    <t>Фищев</t>
  </si>
  <si>
    <t>037881</t>
  </si>
  <si>
    <t>Хафизова</t>
  </si>
  <si>
    <t>Наталия</t>
  </si>
  <si>
    <t>329613</t>
  </si>
  <si>
    <t>Хрисанов</t>
  </si>
  <si>
    <t>184765</t>
  </si>
  <si>
    <t>Черный</t>
  </si>
  <si>
    <t>097390</t>
  </si>
  <si>
    <t>Шадчин</t>
  </si>
  <si>
    <t>Евгений</t>
  </si>
  <si>
    <t>Викторович</t>
  </si>
  <si>
    <t>190483</t>
  </si>
  <si>
    <t>Шакина</t>
  </si>
  <si>
    <t>097473</t>
  </si>
  <si>
    <t>11В</t>
  </si>
  <si>
    <t>Адаева</t>
  </si>
  <si>
    <t>194937</t>
  </si>
  <si>
    <t>Астапов</t>
  </si>
  <si>
    <t>117978</t>
  </si>
  <si>
    <t>Асташкина</t>
  </si>
  <si>
    <t>Валерьевна</t>
  </si>
  <si>
    <t>187598</t>
  </si>
  <si>
    <t>Брукова</t>
  </si>
  <si>
    <t>437130</t>
  </si>
  <si>
    <t>Вовчук</t>
  </si>
  <si>
    <t>195805</t>
  </si>
  <si>
    <t>Газиева</t>
  </si>
  <si>
    <t>Элиза</t>
  </si>
  <si>
    <t>Руслановна</t>
  </si>
  <si>
    <t>193197</t>
  </si>
  <si>
    <t>Давтян</t>
  </si>
  <si>
    <t>Севак</t>
  </si>
  <si>
    <t>Самвелович</t>
  </si>
  <si>
    <t>299289</t>
  </si>
  <si>
    <t>Дименкова</t>
  </si>
  <si>
    <t>Светлана</t>
  </si>
  <si>
    <t>Евгеньевна</t>
  </si>
  <si>
    <t>330119</t>
  </si>
  <si>
    <t>Емельянова</t>
  </si>
  <si>
    <t>093203</t>
  </si>
  <si>
    <t>Искрова</t>
  </si>
  <si>
    <t>Диана</t>
  </si>
  <si>
    <t>Олеговна</t>
  </si>
  <si>
    <t>444213</t>
  </si>
  <si>
    <t>Каляганов</t>
  </si>
  <si>
    <t>Максим</t>
  </si>
  <si>
    <t>196316</t>
  </si>
  <si>
    <t>Ковтюх</t>
  </si>
  <si>
    <t>582258</t>
  </si>
  <si>
    <t>Козырева</t>
  </si>
  <si>
    <t>Майя</t>
  </si>
  <si>
    <t>Николаевна</t>
  </si>
  <si>
    <t>193791</t>
  </si>
  <si>
    <t>Кузичкина</t>
  </si>
  <si>
    <t>282070</t>
  </si>
  <si>
    <t>Панина</t>
  </si>
  <si>
    <t>Ксения</t>
  </si>
  <si>
    <t>Леонидовна</t>
  </si>
  <si>
    <t>331154</t>
  </si>
  <si>
    <t>Панкин</t>
  </si>
  <si>
    <t>Андреевич</t>
  </si>
  <si>
    <t>580623</t>
  </si>
  <si>
    <t>Прудь</t>
  </si>
  <si>
    <t>Олеся</t>
  </si>
  <si>
    <t>195804</t>
  </si>
  <si>
    <t>Прусенко</t>
  </si>
  <si>
    <t>Геннадьевна</t>
  </si>
  <si>
    <t>188138</t>
  </si>
  <si>
    <t>Ступина</t>
  </si>
  <si>
    <t>Евгения</t>
  </si>
  <si>
    <t>187091</t>
  </si>
  <si>
    <t>Сульдина</t>
  </si>
  <si>
    <t>Любовь</t>
  </si>
  <si>
    <t>119452</t>
  </si>
  <si>
    <t>Тамбовцева</t>
  </si>
  <si>
    <t>187678</t>
  </si>
  <si>
    <t>Фирсов</t>
  </si>
  <si>
    <t>Петрович</t>
  </si>
  <si>
    <t>187077</t>
  </si>
  <si>
    <t>28</t>
  </si>
  <si>
    <t>Ятчева</t>
  </si>
  <si>
    <t>Юрьевна</t>
  </si>
  <si>
    <t>332914</t>
  </si>
  <si>
    <t>++++++++++</t>
  </si>
  <si>
    <t>+++++++++++</t>
  </si>
  <si>
    <t>2(2)2(2)1(4)1(4)3(4)</t>
  </si>
  <si>
    <t>+++++-++++</t>
  </si>
  <si>
    <t>+++--------</t>
  </si>
  <si>
    <t>0(2)0(2)0(4)0(4)0(4)</t>
  </si>
  <si>
    <t>2(2)2(2)4(4)0(4)4(4)</t>
  </si>
  <si>
    <t>++---------</t>
  </si>
  <si>
    <t>0(2)1(2)0(4)0(4)0(4)</t>
  </si>
  <si>
    <t>++-+++-+++-</t>
  </si>
  <si>
    <t>1(2)1(2)1(4)0(4)0(4)</t>
  </si>
  <si>
    <t>+++++++++--</t>
  </si>
  <si>
    <t>1(2)1(2)0(4)0(4)0(4)</t>
  </si>
  <si>
    <t>++++++++++-</t>
  </si>
  <si>
    <t>1(2)2(2)0(4)0(4)0(4)</t>
  </si>
  <si>
    <t>2(2)2(2)0(4)3(4)0(4)</t>
  </si>
  <si>
    <t>+++++++-++-</t>
  </si>
  <si>
    <t>2(2)2(2)1(4)1(4)0(4)</t>
  </si>
  <si>
    <t>++++++++---</t>
  </si>
  <si>
    <t>2(2)2(2)0(4)0(4)0(4)</t>
  </si>
  <si>
    <t>+++++++----</t>
  </si>
  <si>
    <t>2(2)2(2)1(4)0(4)0(4)</t>
  </si>
  <si>
    <t>2(2)2(2)1(4)0(4)1(4)</t>
  </si>
  <si>
    <t>+++--+-+---</t>
  </si>
  <si>
    <t>++++-+++-+</t>
  </si>
  <si>
    <t>+++-+------</t>
  </si>
  <si>
    <t>0(2)1(2)1(4)0(4)0(4)</t>
  </si>
  <si>
    <t>0(2)2(2)0(4)0(4)0(4)</t>
  </si>
  <si>
    <t>2(2)2(2)4(4)4(4)4(4)</t>
  </si>
  <si>
    <t>2(2)2(2)1(4)2(4)0(4)</t>
  </si>
  <si>
    <t>+++-++++++</t>
  </si>
  <si>
    <t>++-+++--+--</t>
  </si>
  <si>
    <t>1(2)2(2)0(4)0(4)2(4)</t>
  </si>
  <si>
    <t>2(2)2(2)3(4)0(4)0(4)</t>
  </si>
  <si>
    <t>2(2)2(2)2(4)1(4)0(4)</t>
  </si>
  <si>
    <t>+++++-++---</t>
  </si>
  <si>
    <t>2(2)2(2)2(4)2(4)3(4)</t>
  </si>
  <si>
    <t>+++++-++--</t>
  </si>
  <si>
    <t>+++++-+++++</t>
  </si>
  <si>
    <t>++++-++++--</t>
  </si>
  <si>
    <t>2(2)2(2)2(4)1(4)1(4)</t>
  </si>
  <si>
    <t>++++++---++</t>
  </si>
  <si>
    <t>+++-++++++-</t>
  </si>
  <si>
    <t>2(2)2(2)0(4)1(4)1(4)</t>
  </si>
  <si>
    <t>+++++++++-</t>
  </si>
  <si>
    <t>+++-+++----</t>
  </si>
  <si>
    <t>0(2)1(2)0(4)1(4)0(4)</t>
  </si>
  <si>
    <t>++++++++-+</t>
  </si>
  <si>
    <t>++--+------</t>
  </si>
  <si>
    <t>-+++++++-+</t>
  </si>
  <si>
    <t>+++++-++--+</t>
  </si>
  <si>
    <t>++-++++----</t>
  </si>
  <si>
    <t>1(2)1(2)0(4)1(4)0(4)</t>
  </si>
  <si>
    <t>+++-++----+</t>
  </si>
  <si>
    <t>2(2)1(2)1(4)1(4)0(4)</t>
  </si>
  <si>
    <t>++-++------</t>
  </si>
  <si>
    <t>1(2)0(2)0(4)0(4)0(4)</t>
  </si>
  <si>
    <t>++++--+++-</t>
  </si>
  <si>
    <t>-----+-----</t>
  </si>
  <si>
    <t>2(2)1(2)1(4)1(4)2(4)</t>
  </si>
  <si>
    <t>+++-+-+++-</t>
  </si>
  <si>
    <t>+++--+-----</t>
  </si>
  <si>
    <t>2(2)2(2)1(4)0(4)4(4)</t>
  </si>
  <si>
    <t>+++-++-+---</t>
  </si>
  <si>
    <t>2(2)2(2)2(4)0(4)0(4)</t>
  </si>
  <si>
    <t>++++-+-----</t>
  </si>
  <si>
    <t>++-++-+++-</t>
  </si>
  <si>
    <t>-++++------</t>
  </si>
  <si>
    <t>2(2)2(2)3(4)4(4)2(4)</t>
  </si>
  <si>
    <t>++++--++-+</t>
  </si>
  <si>
    <t>++------+--</t>
  </si>
  <si>
    <t>++++--++++</t>
  </si>
  <si>
    <t>++-+-++-+--</t>
  </si>
  <si>
    <t>++++++-+++-</t>
  </si>
  <si>
    <t>1(2)1(2)0(4)2(4)0(4)</t>
  </si>
  <si>
    <t>+++++--+++</t>
  </si>
  <si>
    <t>+--++--++--</t>
  </si>
  <si>
    <t>++++-+++++</t>
  </si>
  <si>
    <t>++-++++-++-</t>
  </si>
  <si>
    <t>2(2)1(2)1(4)0(4)0(4)</t>
  </si>
  <si>
    <t>2(2)1(2)0(4)1(4)0(4)</t>
  </si>
  <si>
    <t>+++-+-++---</t>
  </si>
  <si>
    <t>++-++++++-+</t>
  </si>
  <si>
    <t>+++-+-++++</t>
  </si>
  <si>
    <t>+++++------</t>
  </si>
  <si>
    <t>++++++-+++</t>
  </si>
  <si>
    <t>-++++-++++</t>
  </si>
  <si>
    <t>+-++++++++</t>
  </si>
  <si>
    <t>++++++--+--</t>
  </si>
  <si>
    <t>1(2)0(2)0(4)1(4)0(4)</t>
  </si>
  <si>
    <t>+--+++-++-</t>
  </si>
  <si>
    <t>-+-+--+----</t>
  </si>
  <si>
    <t>+++++-+----</t>
  </si>
  <si>
    <t>+++-+-++--</t>
  </si>
  <si>
    <t>2(2)0(2)0(4)0(4)0(4)</t>
  </si>
  <si>
    <t>+++-++-----</t>
  </si>
  <si>
    <t>+++-++++---</t>
  </si>
  <si>
    <t>-+--+-+----</t>
  </si>
  <si>
    <t>Код ОУ: 255367</t>
  </si>
  <si>
    <t>Трапш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</si>
</sst>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0"/>
      <name val="FirstSheetRang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37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NumberForma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NumberFormat="1" applyFont="1" applyBorder="1" applyAlignment="1">
      <alignment horizontal="center"/>
    </xf>
    <xf numFmtId="0" fontId="2" fillId="0" borderId="19" xfId="0" applyNumberFormat="1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NumberFormat="1" applyFont="1" applyBorder="1" applyAlignment="1">
      <alignment/>
    </xf>
    <xf numFmtId="164" fontId="2" fillId="0" borderId="15" xfId="0" applyNumberFormat="1" applyFont="1" applyBorder="1" applyAlignment="1">
      <alignment horizontal="center"/>
    </xf>
    <xf numFmtId="164" fontId="2" fillId="0" borderId="20" xfId="0" applyNumberFormat="1" applyFont="1" applyFill="1" applyBorder="1" applyAlignment="1">
      <alignment horizontal="center"/>
    </xf>
    <xf numFmtId="164" fontId="2" fillId="0" borderId="15" xfId="0" applyNumberFormat="1" applyFont="1" applyFill="1" applyBorder="1" applyAlignment="1">
      <alignment horizontal="center"/>
    </xf>
    <xf numFmtId="0" fontId="2" fillId="0" borderId="19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2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88"/>
  <sheetViews>
    <sheetView zoomScalePageLayoutView="0" workbookViewId="0" topLeftCell="H1">
      <selection activeCell="K21" sqref="K21"/>
    </sheetView>
  </sheetViews>
  <sheetFormatPr defaultColWidth="9.00390625" defaultRowHeight="12.75"/>
  <cols>
    <col min="1" max="1" width="4.25390625" style="0" customWidth="1"/>
    <col min="2" max="2" width="7.75390625" style="0" customWidth="1"/>
    <col min="3" max="3" width="8.375" style="0" customWidth="1"/>
    <col min="4" max="4" width="8.75390625" style="0" customWidth="1"/>
    <col min="6" max="6" width="14.25390625" style="0" bestFit="1" customWidth="1"/>
    <col min="7" max="7" width="11.25390625" style="0" bestFit="1" customWidth="1"/>
    <col min="8" max="8" width="14.75390625" style="0" bestFit="1" customWidth="1"/>
    <col min="9" max="10" width="14.75390625" style="0" customWidth="1"/>
    <col min="11" max="11" width="14.75390625" style="0" bestFit="1" customWidth="1"/>
    <col min="14" max="14" width="8.75390625" style="0" customWidth="1"/>
    <col min="15" max="15" width="7.625" style="0" customWidth="1"/>
    <col min="16" max="16" width="9.375" style="0" customWidth="1"/>
    <col min="17" max="17" width="10.375" style="0" customWidth="1"/>
    <col min="18" max="18" width="7.75390625" style="0" customWidth="1"/>
  </cols>
  <sheetData>
    <row r="1" spans="2:18" ht="16.5">
      <c r="B1" s="36" t="str">
        <f>S1_Title</f>
        <v>Протокол проверки результатов Единого государственного экзамена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2"/>
    </row>
    <row r="2" spans="2:18" ht="16.5">
      <c r="B2" s="36" t="str">
        <f>S1_FileName</f>
        <v>63-Самарская область  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2"/>
    </row>
    <row r="3" spans="2:18" ht="16.5">
      <c r="B3" s="30" t="str">
        <f>S1_InstType</f>
        <v>Код ОУ: </v>
      </c>
      <c r="C3" s="30"/>
      <c r="D3" s="30"/>
      <c r="E3" s="30"/>
      <c r="F3" s="30"/>
      <c r="G3" s="30"/>
      <c r="H3" s="30"/>
      <c r="I3" s="31" t="str">
        <f>S1_SchoolCode</f>
        <v>255367</v>
      </c>
      <c r="J3" s="31"/>
      <c r="K3" s="31"/>
      <c r="L3" s="31"/>
      <c r="M3" s="31"/>
      <c r="N3" s="31"/>
      <c r="O3" s="31"/>
      <c r="P3" s="31"/>
      <c r="Q3" s="31"/>
      <c r="R3" s="2"/>
    </row>
    <row r="4" spans="2:18" ht="16.5">
      <c r="B4" s="35" t="str">
        <f>S1_SubjectCode</f>
        <v>02-Математика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2"/>
    </row>
    <row r="5" spans="2:18" ht="17.25" thickBot="1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2"/>
    </row>
    <row r="6" spans="2:17" ht="51.75" thickBot="1">
      <c r="B6" s="14" t="s">
        <v>2</v>
      </c>
      <c r="C6" s="15" t="str">
        <f>S1_FName1</f>
        <v>Класс</v>
      </c>
      <c r="D6" s="15" t="str">
        <f>S1_FName2</f>
        <v>Код ППЭ</v>
      </c>
      <c r="E6" s="15" t="str">
        <f>S1_FName3</f>
        <v>Аудитория</v>
      </c>
      <c r="F6" s="15" t="str">
        <f>S1_FName4</f>
        <v>Фамилия</v>
      </c>
      <c r="G6" s="15" t="str">
        <f>S1_FName5</f>
        <v>Имя</v>
      </c>
      <c r="H6" s="15" t="str">
        <f>S1_FName6</f>
        <v>Отчество</v>
      </c>
      <c r="I6" s="15" t="str">
        <f>S1_FName13</f>
        <v>Серия документа</v>
      </c>
      <c r="J6" s="15" t="str">
        <f>S1_FName14</f>
        <v>Номер документа</v>
      </c>
      <c r="K6" s="15" t="str">
        <f>S1_FName7</f>
        <v>Номер варианта</v>
      </c>
      <c r="L6" s="15" t="str">
        <f>S1_FName8</f>
        <v>Первичный балл</v>
      </c>
      <c r="M6" s="15" t="str">
        <f>S1_FName9</f>
        <v>Процент выполнения работы</v>
      </c>
      <c r="N6" s="15" t="str">
        <f>S1_FName15</f>
        <v>Балл</v>
      </c>
      <c r="O6" s="15" t="str">
        <f>S1_FName16</f>
        <v>Рейтинг</v>
      </c>
      <c r="P6" s="29" t="str">
        <f>S1_FName17</f>
        <v>Превичный балл по алгебре</v>
      </c>
      <c r="Q6" s="27" t="str">
        <f>S1_FName18</f>
        <v>Оценка по алгебре</v>
      </c>
    </row>
    <row r="7" spans="1:17" ht="12.75" customHeight="1">
      <c r="A7" s="16"/>
      <c r="B7" s="17">
        <v>1</v>
      </c>
      <c r="C7" s="18" t="s">
        <v>29</v>
      </c>
      <c r="D7" s="18">
        <v>87</v>
      </c>
      <c r="E7" s="18" t="s">
        <v>30</v>
      </c>
      <c r="F7" s="19" t="s">
        <v>31</v>
      </c>
      <c r="G7" s="19" t="s">
        <v>32</v>
      </c>
      <c r="H7" s="19" t="s">
        <v>33</v>
      </c>
      <c r="I7" s="19" t="s">
        <v>34</v>
      </c>
      <c r="J7" s="19" t="s">
        <v>35</v>
      </c>
      <c r="K7" s="18" t="s">
        <v>30</v>
      </c>
      <c r="L7" s="18">
        <v>30</v>
      </c>
      <c r="M7" s="18">
        <v>81</v>
      </c>
      <c r="N7" s="18">
        <v>82</v>
      </c>
      <c r="O7" s="18">
        <v>99.794711</v>
      </c>
      <c r="P7" s="26" t="s">
        <v>36</v>
      </c>
      <c r="Q7" s="28">
        <v>5</v>
      </c>
    </row>
    <row r="8" spans="1:17" ht="12.75" customHeight="1">
      <c r="A8" s="16"/>
      <c r="B8" s="17">
        <v>2</v>
      </c>
      <c r="C8" s="18" t="s">
        <v>29</v>
      </c>
      <c r="D8" s="18">
        <v>87</v>
      </c>
      <c r="E8" s="18" t="s">
        <v>37</v>
      </c>
      <c r="F8" s="19" t="s">
        <v>38</v>
      </c>
      <c r="G8" s="19" t="s">
        <v>39</v>
      </c>
      <c r="H8" s="19" t="s">
        <v>40</v>
      </c>
      <c r="I8" s="19" t="s">
        <v>34</v>
      </c>
      <c r="J8" s="19" t="s">
        <v>41</v>
      </c>
      <c r="K8" s="18" t="s">
        <v>42</v>
      </c>
      <c r="L8" s="18">
        <v>12</v>
      </c>
      <c r="M8" s="18">
        <v>32</v>
      </c>
      <c r="N8" s="18">
        <v>41</v>
      </c>
      <c r="O8" s="18">
        <v>61.430398</v>
      </c>
      <c r="P8" s="26" t="s">
        <v>43</v>
      </c>
      <c r="Q8" s="28">
        <v>3</v>
      </c>
    </row>
    <row r="9" spans="1:17" ht="12.75" customHeight="1">
      <c r="A9" s="16"/>
      <c r="B9" s="17">
        <v>3</v>
      </c>
      <c r="C9" s="18" t="s">
        <v>29</v>
      </c>
      <c r="D9" s="18">
        <v>87</v>
      </c>
      <c r="E9" s="18" t="s">
        <v>44</v>
      </c>
      <c r="F9" s="19" t="s">
        <v>45</v>
      </c>
      <c r="G9" s="19" t="s">
        <v>46</v>
      </c>
      <c r="H9" s="19" t="s">
        <v>47</v>
      </c>
      <c r="I9" s="19" t="s">
        <v>34</v>
      </c>
      <c r="J9" s="19" t="s">
        <v>48</v>
      </c>
      <c r="K9" s="18" t="s">
        <v>49</v>
      </c>
      <c r="L9" s="18">
        <v>33</v>
      </c>
      <c r="M9" s="18">
        <v>89</v>
      </c>
      <c r="N9" s="18">
        <v>86</v>
      </c>
      <c r="O9" s="18">
        <v>99.942707</v>
      </c>
      <c r="P9" s="26" t="s">
        <v>50</v>
      </c>
      <c r="Q9" s="28">
        <v>5</v>
      </c>
    </row>
    <row r="10" spans="1:17" ht="12.75" customHeight="1">
      <c r="A10" s="16"/>
      <c r="B10" s="17">
        <v>4</v>
      </c>
      <c r="C10" s="18" t="s">
        <v>29</v>
      </c>
      <c r="D10" s="18">
        <v>87</v>
      </c>
      <c r="E10" s="18" t="s">
        <v>51</v>
      </c>
      <c r="F10" s="19" t="s">
        <v>52</v>
      </c>
      <c r="G10" s="19" t="s">
        <v>53</v>
      </c>
      <c r="H10" s="19" t="s">
        <v>54</v>
      </c>
      <c r="I10" s="19" t="s">
        <v>34</v>
      </c>
      <c r="J10" s="19" t="s">
        <v>55</v>
      </c>
      <c r="K10" s="18" t="s">
        <v>56</v>
      </c>
      <c r="L10" s="18">
        <v>13</v>
      </c>
      <c r="M10" s="18">
        <v>35</v>
      </c>
      <c r="N10" s="18">
        <v>44</v>
      </c>
      <c r="O10" s="18">
        <v>67.666905</v>
      </c>
      <c r="P10" s="26" t="s">
        <v>57</v>
      </c>
      <c r="Q10" s="28">
        <v>4</v>
      </c>
    </row>
    <row r="11" spans="1:17" ht="12.75" customHeight="1">
      <c r="A11" s="16"/>
      <c r="B11" s="17">
        <v>5</v>
      </c>
      <c r="C11" s="18" t="s">
        <v>29</v>
      </c>
      <c r="D11" s="18">
        <v>87</v>
      </c>
      <c r="E11" s="18" t="s">
        <v>58</v>
      </c>
      <c r="F11" s="19" t="s">
        <v>59</v>
      </c>
      <c r="G11" s="19" t="s">
        <v>60</v>
      </c>
      <c r="H11" s="19" t="s">
        <v>61</v>
      </c>
      <c r="I11" s="19" t="s">
        <v>34</v>
      </c>
      <c r="J11" s="19" t="s">
        <v>62</v>
      </c>
      <c r="K11" s="18" t="s">
        <v>63</v>
      </c>
      <c r="L11" s="18">
        <v>21</v>
      </c>
      <c r="M11" s="18">
        <v>56</v>
      </c>
      <c r="N11" s="18">
        <v>65</v>
      </c>
      <c r="O11" s="18">
        <v>94.482006</v>
      </c>
      <c r="P11" s="26" t="s">
        <v>64</v>
      </c>
      <c r="Q11" s="28">
        <v>5</v>
      </c>
    </row>
    <row r="12" spans="1:17" ht="12.75" customHeight="1">
      <c r="A12" s="16"/>
      <c r="B12" s="17">
        <v>6</v>
      </c>
      <c r="C12" s="18" t="s">
        <v>29</v>
      </c>
      <c r="D12" s="18">
        <v>87</v>
      </c>
      <c r="E12" s="18" t="s">
        <v>65</v>
      </c>
      <c r="F12" s="19" t="s">
        <v>66</v>
      </c>
      <c r="G12" s="19" t="s">
        <v>67</v>
      </c>
      <c r="H12" s="19" t="s">
        <v>68</v>
      </c>
      <c r="I12" s="19" t="s">
        <v>34</v>
      </c>
      <c r="J12" s="19" t="s">
        <v>69</v>
      </c>
      <c r="K12" s="18" t="s">
        <v>70</v>
      </c>
      <c r="L12" s="18">
        <v>21</v>
      </c>
      <c r="M12" s="18">
        <v>56</v>
      </c>
      <c r="N12" s="18">
        <v>65</v>
      </c>
      <c r="O12" s="18">
        <v>94.482006</v>
      </c>
      <c r="P12" s="26" t="s">
        <v>71</v>
      </c>
      <c r="Q12" s="28">
        <v>5</v>
      </c>
    </row>
    <row r="13" spans="1:17" ht="12.75" customHeight="1">
      <c r="A13" s="16"/>
      <c r="B13" s="17">
        <v>7</v>
      </c>
      <c r="C13" s="18" t="s">
        <v>29</v>
      </c>
      <c r="D13" s="18">
        <v>87</v>
      </c>
      <c r="E13" s="18" t="s">
        <v>72</v>
      </c>
      <c r="F13" s="19" t="s">
        <v>73</v>
      </c>
      <c r="G13" s="19" t="s">
        <v>74</v>
      </c>
      <c r="H13" s="19" t="s">
        <v>75</v>
      </c>
      <c r="I13" s="19" t="s">
        <v>34</v>
      </c>
      <c r="J13" s="19" t="s">
        <v>76</v>
      </c>
      <c r="K13" s="18" t="s">
        <v>77</v>
      </c>
      <c r="L13" s="18">
        <v>23</v>
      </c>
      <c r="M13" s="18">
        <v>62</v>
      </c>
      <c r="N13" s="18">
        <v>70</v>
      </c>
      <c r="O13" s="18">
        <v>97.141646</v>
      </c>
      <c r="P13" s="26" t="s">
        <v>78</v>
      </c>
      <c r="Q13" s="28">
        <v>5</v>
      </c>
    </row>
    <row r="14" spans="1:17" ht="12.75" customHeight="1">
      <c r="A14" s="16"/>
      <c r="B14" s="17">
        <v>8</v>
      </c>
      <c r="C14" s="18" t="s">
        <v>29</v>
      </c>
      <c r="D14" s="18">
        <v>87</v>
      </c>
      <c r="E14" s="18" t="s">
        <v>51</v>
      </c>
      <c r="F14" s="19" t="s">
        <v>79</v>
      </c>
      <c r="G14" s="19" t="s">
        <v>80</v>
      </c>
      <c r="H14" s="19" t="s">
        <v>81</v>
      </c>
      <c r="I14" s="19" t="s">
        <v>34</v>
      </c>
      <c r="J14" s="19" t="s">
        <v>82</v>
      </c>
      <c r="K14" s="18" t="s">
        <v>83</v>
      </c>
      <c r="L14" s="18">
        <v>28</v>
      </c>
      <c r="M14" s="18">
        <v>75</v>
      </c>
      <c r="N14" s="18">
        <v>80</v>
      </c>
      <c r="O14" s="18">
        <v>99.573722</v>
      </c>
      <c r="P14" s="26" t="s">
        <v>84</v>
      </c>
      <c r="Q14" s="28">
        <v>5</v>
      </c>
    </row>
    <row r="15" spans="1:17" ht="12.75" customHeight="1">
      <c r="A15" s="16"/>
      <c r="B15" s="17">
        <v>9</v>
      </c>
      <c r="C15" s="18" t="s">
        <v>29</v>
      </c>
      <c r="D15" s="18">
        <v>87</v>
      </c>
      <c r="E15" s="18" t="s">
        <v>65</v>
      </c>
      <c r="F15" s="19" t="s">
        <v>85</v>
      </c>
      <c r="G15" s="19" t="s">
        <v>32</v>
      </c>
      <c r="H15" s="19" t="s">
        <v>61</v>
      </c>
      <c r="I15" s="19" t="s">
        <v>34</v>
      </c>
      <c r="J15" s="19" t="s">
        <v>86</v>
      </c>
      <c r="K15" s="18" t="s">
        <v>87</v>
      </c>
      <c r="L15" s="18">
        <v>25</v>
      </c>
      <c r="M15" s="18">
        <v>67</v>
      </c>
      <c r="N15" s="18">
        <v>75</v>
      </c>
      <c r="O15" s="18">
        <v>98.758066</v>
      </c>
      <c r="P15" s="26" t="s">
        <v>84</v>
      </c>
      <c r="Q15" s="28">
        <v>5</v>
      </c>
    </row>
    <row r="16" spans="1:17" ht="12.75" customHeight="1">
      <c r="A16" s="16"/>
      <c r="B16" s="17">
        <v>10</v>
      </c>
      <c r="C16" s="18" t="s">
        <v>29</v>
      </c>
      <c r="D16" s="18">
        <v>87</v>
      </c>
      <c r="E16" s="18" t="s">
        <v>65</v>
      </c>
      <c r="F16" s="19" t="s">
        <v>88</v>
      </c>
      <c r="G16" s="19" t="s">
        <v>89</v>
      </c>
      <c r="H16" s="19" t="s">
        <v>90</v>
      </c>
      <c r="I16" s="19" t="s">
        <v>34</v>
      </c>
      <c r="J16" s="19" t="s">
        <v>91</v>
      </c>
      <c r="K16" s="18" t="s">
        <v>92</v>
      </c>
      <c r="L16" s="18">
        <v>19</v>
      </c>
      <c r="M16" s="18">
        <v>51</v>
      </c>
      <c r="N16" s="18">
        <v>60</v>
      </c>
      <c r="O16" s="18">
        <v>90.689652</v>
      </c>
      <c r="P16" s="26" t="s">
        <v>64</v>
      </c>
      <c r="Q16" s="28">
        <v>5</v>
      </c>
    </row>
    <row r="17" spans="1:17" ht="12.75" customHeight="1">
      <c r="A17" s="16"/>
      <c r="B17" s="17">
        <v>11</v>
      </c>
      <c r="C17" s="18" t="s">
        <v>29</v>
      </c>
      <c r="D17" s="18">
        <v>87</v>
      </c>
      <c r="E17" s="18" t="s">
        <v>44</v>
      </c>
      <c r="F17" s="19" t="s">
        <v>93</v>
      </c>
      <c r="G17" s="19" t="s">
        <v>94</v>
      </c>
      <c r="H17" s="19" t="s">
        <v>81</v>
      </c>
      <c r="I17" s="19" t="s">
        <v>34</v>
      </c>
      <c r="J17" s="19" t="s">
        <v>95</v>
      </c>
      <c r="K17" s="18" t="s">
        <v>51</v>
      </c>
      <c r="L17" s="18">
        <v>25</v>
      </c>
      <c r="M17" s="18">
        <v>67</v>
      </c>
      <c r="N17" s="18">
        <v>75</v>
      </c>
      <c r="O17" s="18">
        <v>98.758066</v>
      </c>
      <c r="P17" s="26" t="s">
        <v>84</v>
      </c>
      <c r="Q17" s="28">
        <v>5</v>
      </c>
    </row>
    <row r="18" spans="1:17" ht="12.75" customHeight="1">
      <c r="A18" s="16"/>
      <c r="B18" s="17">
        <v>12</v>
      </c>
      <c r="C18" s="18" t="s">
        <v>29</v>
      </c>
      <c r="D18" s="18">
        <v>87</v>
      </c>
      <c r="E18" s="18" t="s">
        <v>42</v>
      </c>
      <c r="F18" s="19" t="s">
        <v>96</v>
      </c>
      <c r="G18" s="19" t="s">
        <v>97</v>
      </c>
      <c r="H18" s="19" t="s">
        <v>98</v>
      </c>
      <c r="I18" s="19" t="s">
        <v>34</v>
      </c>
      <c r="J18" s="19" t="s">
        <v>99</v>
      </c>
      <c r="K18" s="18" t="s">
        <v>100</v>
      </c>
      <c r="L18" s="18">
        <v>22</v>
      </c>
      <c r="M18" s="18">
        <v>59</v>
      </c>
      <c r="N18" s="18">
        <v>68</v>
      </c>
      <c r="O18" s="18">
        <v>95.958346</v>
      </c>
      <c r="P18" s="26" t="s">
        <v>84</v>
      </c>
      <c r="Q18" s="28">
        <v>5</v>
      </c>
    </row>
    <row r="19" spans="1:17" ht="12.75" customHeight="1">
      <c r="A19" s="16"/>
      <c r="B19" s="17">
        <v>13</v>
      </c>
      <c r="C19" s="18" t="s">
        <v>29</v>
      </c>
      <c r="D19" s="18">
        <v>87</v>
      </c>
      <c r="E19" s="18" t="s">
        <v>43</v>
      </c>
      <c r="F19" s="19" t="s">
        <v>101</v>
      </c>
      <c r="G19" s="19" t="s">
        <v>102</v>
      </c>
      <c r="H19" s="19" t="s">
        <v>103</v>
      </c>
      <c r="I19" s="19" t="s">
        <v>34</v>
      </c>
      <c r="J19" s="19" t="s">
        <v>104</v>
      </c>
      <c r="K19" s="18" t="s">
        <v>105</v>
      </c>
      <c r="L19" s="18">
        <v>25</v>
      </c>
      <c r="M19" s="18">
        <v>67</v>
      </c>
      <c r="N19" s="18">
        <v>75</v>
      </c>
      <c r="O19" s="18">
        <v>98.758066</v>
      </c>
      <c r="P19" s="26" t="s">
        <v>106</v>
      </c>
      <c r="Q19" s="28">
        <v>5</v>
      </c>
    </row>
    <row r="20" spans="1:17" ht="12.75" customHeight="1">
      <c r="A20" s="16"/>
      <c r="B20" s="17">
        <v>14</v>
      </c>
      <c r="C20" s="18" t="s">
        <v>29</v>
      </c>
      <c r="D20" s="18">
        <v>87</v>
      </c>
      <c r="E20" s="18" t="s">
        <v>107</v>
      </c>
      <c r="F20" s="19" t="s">
        <v>108</v>
      </c>
      <c r="G20" s="19" t="s">
        <v>109</v>
      </c>
      <c r="H20" s="19" t="s">
        <v>110</v>
      </c>
      <c r="I20" s="19" t="s">
        <v>34</v>
      </c>
      <c r="J20" s="19" t="s">
        <v>111</v>
      </c>
      <c r="K20" s="18" t="s">
        <v>112</v>
      </c>
      <c r="L20" s="18">
        <v>15</v>
      </c>
      <c r="M20" s="18">
        <v>40</v>
      </c>
      <c r="N20" s="18">
        <v>50</v>
      </c>
      <c r="O20" s="18">
        <v>78.243473</v>
      </c>
      <c r="P20" s="26" t="s">
        <v>30</v>
      </c>
      <c r="Q20" s="28">
        <v>4</v>
      </c>
    </row>
    <row r="21" spans="1:17" ht="12.75" customHeight="1">
      <c r="A21" s="16"/>
      <c r="B21" s="17">
        <v>15</v>
      </c>
      <c r="C21" s="18" t="s">
        <v>29</v>
      </c>
      <c r="D21" s="18">
        <v>87</v>
      </c>
      <c r="E21" s="18" t="s">
        <v>113</v>
      </c>
      <c r="F21" s="19" t="s">
        <v>114</v>
      </c>
      <c r="G21" s="19" t="s">
        <v>94</v>
      </c>
      <c r="H21" s="19" t="s">
        <v>75</v>
      </c>
      <c r="I21" s="19" t="s">
        <v>34</v>
      </c>
      <c r="J21" s="19" t="s">
        <v>115</v>
      </c>
      <c r="K21" s="18" t="s">
        <v>116</v>
      </c>
      <c r="L21" s="18">
        <v>14</v>
      </c>
      <c r="M21" s="18">
        <v>37</v>
      </c>
      <c r="N21" s="18">
        <v>47</v>
      </c>
      <c r="O21" s="18">
        <v>73.362011</v>
      </c>
      <c r="P21" s="26" t="s">
        <v>117</v>
      </c>
      <c r="Q21" s="28">
        <v>4</v>
      </c>
    </row>
    <row r="22" spans="1:17" ht="12.75" customHeight="1">
      <c r="A22" s="16"/>
      <c r="B22" s="17">
        <v>16</v>
      </c>
      <c r="C22" s="18" t="s">
        <v>29</v>
      </c>
      <c r="D22" s="18">
        <v>87</v>
      </c>
      <c r="E22" s="18" t="s">
        <v>118</v>
      </c>
      <c r="F22" s="19" t="s">
        <v>119</v>
      </c>
      <c r="G22" s="19" t="s">
        <v>120</v>
      </c>
      <c r="H22" s="19" t="s">
        <v>121</v>
      </c>
      <c r="I22" s="19" t="s">
        <v>34</v>
      </c>
      <c r="J22" s="19" t="s">
        <v>122</v>
      </c>
      <c r="K22" s="18" t="s">
        <v>30</v>
      </c>
      <c r="L22" s="18">
        <v>20</v>
      </c>
      <c r="M22" s="18">
        <v>54</v>
      </c>
      <c r="N22" s="18">
        <v>63</v>
      </c>
      <c r="O22" s="18">
        <v>92.732349</v>
      </c>
      <c r="P22" s="26" t="s">
        <v>71</v>
      </c>
      <c r="Q22" s="28">
        <v>5</v>
      </c>
    </row>
    <row r="23" spans="1:17" ht="12.75" customHeight="1">
      <c r="A23" s="16"/>
      <c r="B23" s="17">
        <v>17</v>
      </c>
      <c r="C23" s="18" t="s">
        <v>29</v>
      </c>
      <c r="D23" s="18">
        <v>87</v>
      </c>
      <c r="E23" s="18" t="s">
        <v>117</v>
      </c>
      <c r="F23" s="19" t="s">
        <v>123</v>
      </c>
      <c r="G23" s="19" t="s">
        <v>124</v>
      </c>
      <c r="H23" s="19" t="s">
        <v>47</v>
      </c>
      <c r="I23" s="19" t="s">
        <v>34</v>
      </c>
      <c r="J23" s="19" t="s">
        <v>125</v>
      </c>
      <c r="K23" s="18" t="s">
        <v>84</v>
      </c>
      <c r="L23" s="18">
        <v>37</v>
      </c>
      <c r="M23" s="18">
        <v>100</v>
      </c>
      <c r="N23" s="18">
        <v>100</v>
      </c>
      <c r="O23" s="18">
        <v>0</v>
      </c>
      <c r="P23" s="26" t="s">
        <v>50</v>
      </c>
      <c r="Q23" s="28">
        <v>5</v>
      </c>
    </row>
    <row r="24" spans="1:17" ht="12.75" customHeight="1">
      <c r="A24" s="16"/>
      <c r="B24" s="17">
        <v>18</v>
      </c>
      <c r="C24" s="18" t="s">
        <v>29</v>
      </c>
      <c r="D24" s="18">
        <v>87</v>
      </c>
      <c r="E24" s="18" t="s">
        <v>126</v>
      </c>
      <c r="F24" s="19" t="s">
        <v>127</v>
      </c>
      <c r="G24" s="19" t="s">
        <v>128</v>
      </c>
      <c r="H24" s="19" t="s">
        <v>129</v>
      </c>
      <c r="I24" s="19" t="s">
        <v>34</v>
      </c>
      <c r="J24" s="19" t="s">
        <v>130</v>
      </c>
      <c r="K24" s="18" t="s">
        <v>131</v>
      </c>
      <c r="L24" s="18">
        <v>28</v>
      </c>
      <c r="M24" s="18">
        <v>75</v>
      </c>
      <c r="N24" s="18">
        <v>80</v>
      </c>
      <c r="O24" s="18">
        <v>99.573722</v>
      </c>
      <c r="P24" s="26" t="s">
        <v>132</v>
      </c>
      <c r="Q24" s="28">
        <v>5</v>
      </c>
    </row>
    <row r="25" spans="1:17" ht="12.75" customHeight="1">
      <c r="A25" s="16"/>
      <c r="B25" s="17">
        <v>19</v>
      </c>
      <c r="C25" s="18" t="s">
        <v>29</v>
      </c>
      <c r="D25" s="18">
        <v>87</v>
      </c>
      <c r="E25" s="18" t="s">
        <v>43</v>
      </c>
      <c r="F25" s="19" t="s">
        <v>133</v>
      </c>
      <c r="G25" s="19" t="s">
        <v>97</v>
      </c>
      <c r="H25" s="19" t="s">
        <v>134</v>
      </c>
      <c r="I25" s="19" t="s">
        <v>34</v>
      </c>
      <c r="J25" s="19" t="s">
        <v>135</v>
      </c>
      <c r="K25" s="18" t="s">
        <v>136</v>
      </c>
      <c r="L25" s="18">
        <v>20</v>
      </c>
      <c r="M25" s="18">
        <v>54</v>
      </c>
      <c r="N25" s="18">
        <v>63</v>
      </c>
      <c r="O25" s="18">
        <v>92.732349</v>
      </c>
      <c r="P25" s="26" t="s">
        <v>64</v>
      </c>
      <c r="Q25" s="28">
        <v>5</v>
      </c>
    </row>
    <row r="26" spans="1:17" ht="12.75" customHeight="1">
      <c r="A26" s="16"/>
      <c r="B26" s="17">
        <v>20</v>
      </c>
      <c r="C26" s="18" t="s">
        <v>29</v>
      </c>
      <c r="D26" s="18">
        <v>87</v>
      </c>
      <c r="E26" s="18" t="s">
        <v>37</v>
      </c>
      <c r="F26" s="19" t="s">
        <v>137</v>
      </c>
      <c r="G26" s="19" t="s">
        <v>60</v>
      </c>
      <c r="H26" s="19" t="s">
        <v>81</v>
      </c>
      <c r="I26" s="19" t="s">
        <v>34</v>
      </c>
      <c r="J26" s="19" t="s">
        <v>138</v>
      </c>
      <c r="K26" s="18" t="s">
        <v>118</v>
      </c>
      <c r="L26" s="18">
        <v>28</v>
      </c>
      <c r="M26" s="18">
        <v>75</v>
      </c>
      <c r="N26" s="18">
        <v>80</v>
      </c>
      <c r="O26" s="18">
        <v>99.573722</v>
      </c>
      <c r="P26" s="26" t="s">
        <v>100</v>
      </c>
      <c r="Q26" s="28">
        <v>5</v>
      </c>
    </row>
    <row r="27" spans="1:17" ht="12.75" customHeight="1">
      <c r="A27" s="16"/>
      <c r="B27" s="17">
        <v>21</v>
      </c>
      <c r="C27" s="18" t="s">
        <v>29</v>
      </c>
      <c r="D27" s="18">
        <v>87</v>
      </c>
      <c r="E27" s="18" t="s">
        <v>107</v>
      </c>
      <c r="F27" s="19" t="s">
        <v>139</v>
      </c>
      <c r="G27" s="19" t="s">
        <v>120</v>
      </c>
      <c r="H27" s="19" t="s">
        <v>110</v>
      </c>
      <c r="I27" s="19" t="s">
        <v>34</v>
      </c>
      <c r="J27" s="19" t="s">
        <v>140</v>
      </c>
      <c r="K27" s="18" t="s">
        <v>72</v>
      </c>
      <c r="L27" s="18">
        <v>28</v>
      </c>
      <c r="M27" s="18">
        <v>75</v>
      </c>
      <c r="N27" s="18">
        <v>80</v>
      </c>
      <c r="O27" s="18">
        <v>99.573722</v>
      </c>
      <c r="P27" s="26" t="s">
        <v>106</v>
      </c>
      <c r="Q27" s="28">
        <v>5</v>
      </c>
    </row>
    <row r="28" spans="1:17" ht="12.75" customHeight="1">
      <c r="A28" s="16"/>
      <c r="B28" s="17">
        <v>22</v>
      </c>
      <c r="C28" s="18" t="s">
        <v>29</v>
      </c>
      <c r="D28" s="18">
        <v>87</v>
      </c>
      <c r="E28" s="18" t="s">
        <v>113</v>
      </c>
      <c r="F28" s="19" t="s">
        <v>141</v>
      </c>
      <c r="G28" s="19" t="s">
        <v>142</v>
      </c>
      <c r="H28" s="19" t="s">
        <v>134</v>
      </c>
      <c r="I28" s="19" t="s">
        <v>34</v>
      </c>
      <c r="J28" s="19" t="s">
        <v>143</v>
      </c>
      <c r="K28" s="18" t="s">
        <v>30</v>
      </c>
      <c r="L28" s="18">
        <v>21</v>
      </c>
      <c r="M28" s="18">
        <v>56</v>
      </c>
      <c r="N28" s="18">
        <v>65</v>
      </c>
      <c r="O28" s="18">
        <v>94.482006</v>
      </c>
      <c r="P28" s="26" t="s">
        <v>78</v>
      </c>
      <c r="Q28" s="28">
        <v>5</v>
      </c>
    </row>
    <row r="29" spans="1:17" ht="12.75" customHeight="1">
      <c r="A29" s="16"/>
      <c r="B29" s="17">
        <v>23</v>
      </c>
      <c r="C29" s="18" t="s">
        <v>29</v>
      </c>
      <c r="D29" s="18">
        <v>87</v>
      </c>
      <c r="E29" s="18" t="s">
        <v>58</v>
      </c>
      <c r="F29" s="19" t="s">
        <v>144</v>
      </c>
      <c r="G29" s="19" t="s">
        <v>145</v>
      </c>
      <c r="H29" s="19" t="s">
        <v>110</v>
      </c>
      <c r="I29" s="19" t="s">
        <v>34</v>
      </c>
      <c r="J29" s="19" t="s">
        <v>146</v>
      </c>
      <c r="K29" s="18" t="s">
        <v>147</v>
      </c>
      <c r="L29" s="18">
        <v>30</v>
      </c>
      <c r="M29" s="18">
        <v>81</v>
      </c>
      <c r="N29" s="18">
        <v>82</v>
      </c>
      <c r="O29" s="18">
        <v>99.794711</v>
      </c>
      <c r="P29" s="26" t="s">
        <v>148</v>
      </c>
      <c r="Q29" s="28">
        <v>5</v>
      </c>
    </row>
    <row r="30" spans="1:17" ht="12.75" customHeight="1">
      <c r="A30" s="16"/>
      <c r="B30" s="17">
        <v>24</v>
      </c>
      <c r="C30" s="18" t="s">
        <v>29</v>
      </c>
      <c r="D30" s="18">
        <v>87</v>
      </c>
      <c r="E30" s="18" t="s">
        <v>42</v>
      </c>
      <c r="F30" s="19" t="s">
        <v>149</v>
      </c>
      <c r="G30" s="19" t="s">
        <v>142</v>
      </c>
      <c r="H30" s="19" t="s">
        <v>90</v>
      </c>
      <c r="I30" s="19" t="s">
        <v>34</v>
      </c>
      <c r="J30" s="19" t="s">
        <v>150</v>
      </c>
      <c r="K30" s="18" t="s">
        <v>151</v>
      </c>
      <c r="L30" s="18">
        <v>23</v>
      </c>
      <c r="M30" s="18">
        <v>62</v>
      </c>
      <c r="N30" s="18">
        <v>70</v>
      </c>
      <c r="O30" s="18">
        <v>97.141646</v>
      </c>
      <c r="P30" s="26" t="s">
        <v>132</v>
      </c>
      <c r="Q30" s="28">
        <v>5</v>
      </c>
    </row>
    <row r="31" spans="1:17" ht="12.75" customHeight="1">
      <c r="A31" s="16"/>
      <c r="B31" s="17">
        <v>25</v>
      </c>
      <c r="C31" s="18" t="s">
        <v>29</v>
      </c>
      <c r="D31" s="18">
        <v>87</v>
      </c>
      <c r="E31" s="18" t="s">
        <v>152</v>
      </c>
      <c r="F31" s="19" t="s">
        <v>153</v>
      </c>
      <c r="G31" s="19" t="s">
        <v>154</v>
      </c>
      <c r="H31" s="19" t="s">
        <v>155</v>
      </c>
      <c r="I31" s="19" t="s">
        <v>156</v>
      </c>
      <c r="J31" s="19" t="s">
        <v>157</v>
      </c>
      <c r="K31" s="18" t="s">
        <v>51</v>
      </c>
      <c r="L31" s="18">
        <v>21</v>
      </c>
      <c r="M31" s="18">
        <v>56</v>
      </c>
      <c r="N31" s="18">
        <v>65</v>
      </c>
      <c r="O31" s="18">
        <v>94.482006</v>
      </c>
      <c r="P31" s="26" t="s">
        <v>64</v>
      </c>
      <c r="Q31" s="28">
        <v>5</v>
      </c>
    </row>
    <row r="32" spans="1:17" ht="12.75" customHeight="1">
      <c r="A32" s="16"/>
      <c r="B32" s="17">
        <v>26</v>
      </c>
      <c r="C32" s="18" t="s">
        <v>29</v>
      </c>
      <c r="D32" s="18">
        <v>87</v>
      </c>
      <c r="E32" s="18" t="s">
        <v>126</v>
      </c>
      <c r="F32" s="19" t="s">
        <v>158</v>
      </c>
      <c r="G32" s="19" t="s">
        <v>142</v>
      </c>
      <c r="H32" s="19" t="s">
        <v>159</v>
      </c>
      <c r="I32" s="19" t="s">
        <v>34</v>
      </c>
      <c r="J32" s="19" t="s">
        <v>160</v>
      </c>
      <c r="K32" s="18" t="s">
        <v>161</v>
      </c>
      <c r="L32" s="18">
        <v>24</v>
      </c>
      <c r="M32" s="18">
        <v>64</v>
      </c>
      <c r="N32" s="18">
        <v>73</v>
      </c>
      <c r="O32" s="18">
        <v>98.073231</v>
      </c>
      <c r="P32" s="26" t="s">
        <v>71</v>
      </c>
      <c r="Q32" s="28">
        <v>5</v>
      </c>
    </row>
    <row r="33" spans="1:17" ht="12.75" customHeight="1">
      <c r="A33" s="16"/>
      <c r="B33" s="17">
        <v>27</v>
      </c>
      <c r="C33" s="18" t="s">
        <v>29</v>
      </c>
      <c r="D33" s="18">
        <v>87</v>
      </c>
      <c r="E33" s="18" t="s">
        <v>57</v>
      </c>
      <c r="F33" s="19" t="s">
        <v>162</v>
      </c>
      <c r="G33" s="19" t="s">
        <v>163</v>
      </c>
      <c r="H33" s="19" t="s">
        <v>164</v>
      </c>
      <c r="I33" s="19" t="s">
        <v>34</v>
      </c>
      <c r="J33" s="19" t="s">
        <v>165</v>
      </c>
      <c r="K33" s="18" t="s">
        <v>166</v>
      </c>
      <c r="L33" s="18">
        <v>26</v>
      </c>
      <c r="M33" s="18">
        <v>70</v>
      </c>
      <c r="N33" s="18">
        <v>77</v>
      </c>
      <c r="O33" s="18">
        <v>99.150397</v>
      </c>
      <c r="P33" s="26" t="s">
        <v>106</v>
      </c>
      <c r="Q33" s="28">
        <v>5</v>
      </c>
    </row>
    <row r="34" spans="1:17" ht="12.75" customHeight="1">
      <c r="A34" s="16"/>
      <c r="B34" s="17">
        <v>28</v>
      </c>
      <c r="C34" s="18" t="s">
        <v>29</v>
      </c>
      <c r="D34" s="18">
        <v>87</v>
      </c>
      <c r="E34" s="18" t="s">
        <v>118</v>
      </c>
      <c r="F34" s="19" t="s">
        <v>167</v>
      </c>
      <c r="G34" s="19" t="s">
        <v>168</v>
      </c>
      <c r="H34" s="19" t="s">
        <v>169</v>
      </c>
      <c r="I34" s="19" t="s">
        <v>34</v>
      </c>
      <c r="J34" s="19" t="s">
        <v>170</v>
      </c>
      <c r="K34" s="18" t="s">
        <v>171</v>
      </c>
      <c r="L34" s="18">
        <v>16</v>
      </c>
      <c r="M34" s="18">
        <v>43</v>
      </c>
      <c r="N34" s="18">
        <v>53</v>
      </c>
      <c r="O34" s="18">
        <v>82.319342</v>
      </c>
      <c r="P34" s="26" t="s">
        <v>126</v>
      </c>
      <c r="Q34" s="28">
        <v>4</v>
      </c>
    </row>
    <row r="35" spans="1:17" ht="12.75" customHeight="1">
      <c r="A35" s="16"/>
      <c r="B35" s="17">
        <v>29</v>
      </c>
      <c r="C35" s="18" t="s">
        <v>172</v>
      </c>
      <c r="D35" s="18">
        <v>87</v>
      </c>
      <c r="E35" s="18" t="s">
        <v>42</v>
      </c>
      <c r="F35" s="19" t="s">
        <v>173</v>
      </c>
      <c r="G35" s="19" t="s">
        <v>174</v>
      </c>
      <c r="H35" s="19" t="s">
        <v>175</v>
      </c>
      <c r="I35" s="19" t="s">
        <v>34</v>
      </c>
      <c r="J35" s="19" t="s">
        <v>176</v>
      </c>
      <c r="K35" s="18" t="s">
        <v>148</v>
      </c>
      <c r="L35" s="18">
        <v>20</v>
      </c>
      <c r="M35" s="18">
        <v>54</v>
      </c>
      <c r="N35" s="18">
        <v>63</v>
      </c>
      <c r="O35" s="18">
        <v>92.732349</v>
      </c>
      <c r="P35" s="26" t="s">
        <v>177</v>
      </c>
      <c r="Q35" s="28">
        <v>4</v>
      </c>
    </row>
    <row r="36" spans="1:17" ht="12.75" customHeight="1">
      <c r="A36" s="16"/>
      <c r="B36" s="17">
        <v>30</v>
      </c>
      <c r="C36" s="18" t="s">
        <v>172</v>
      </c>
      <c r="D36" s="18">
        <v>87</v>
      </c>
      <c r="E36" s="18" t="s">
        <v>118</v>
      </c>
      <c r="F36" s="19" t="s">
        <v>178</v>
      </c>
      <c r="G36" s="19" t="s">
        <v>179</v>
      </c>
      <c r="H36" s="19" t="s">
        <v>90</v>
      </c>
      <c r="I36" s="19" t="s">
        <v>34</v>
      </c>
      <c r="J36" s="19" t="s">
        <v>180</v>
      </c>
      <c r="K36" s="18" t="s">
        <v>50</v>
      </c>
      <c r="L36" s="18">
        <v>25</v>
      </c>
      <c r="M36" s="18">
        <v>67</v>
      </c>
      <c r="N36" s="18">
        <v>75</v>
      </c>
      <c r="O36" s="18">
        <v>98.758066</v>
      </c>
      <c r="P36" s="26" t="s">
        <v>84</v>
      </c>
      <c r="Q36" s="28">
        <v>5</v>
      </c>
    </row>
    <row r="37" spans="1:17" ht="12.75" customHeight="1">
      <c r="A37" s="16"/>
      <c r="B37" s="17">
        <v>31</v>
      </c>
      <c r="C37" s="18" t="s">
        <v>172</v>
      </c>
      <c r="D37" s="18">
        <v>87</v>
      </c>
      <c r="E37" s="18" t="s">
        <v>58</v>
      </c>
      <c r="F37" s="19" t="s">
        <v>181</v>
      </c>
      <c r="G37" s="19" t="s">
        <v>182</v>
      </c>
      <c r="H37" s="19" t="s">
        <v>68</v>
      </c>
      <c r="I37" s="19" t="s">
        <v>34</v>
      </c>
      <c r="J37" s="19" t="s">
        <v>183</v>
      </c>
      <c r="K37" s="18" t="s">
        <v>177</v>
      </c>
      <c r="L37" s="18">
        <v>19</v>
      </c>
      <c r="M37" s="18">
        <v>51</v>
      </c>
      <c r="N37" s="18">
        <v>60</v>
      </c>
      <c r="O37" s="18">
        <v>90.689652</v>
      </c>
      <c r="P37" s="26" t="s">
        <v>64</v>
      </c>
      <c r="Q37" s="28">
        <v>5</v>
      </c>
    </row>
    <row r="38" spans="1:17" ht="12.75" customHeight="1">
      <c r="A38" s="16"/>
      <c r="B38" s="17">
        <v>32</v>
      </c>
      <c r="C38" s="18" t="s">
        <v>172</v>
      </c>
      <c r="D38" s="18">
        <v>87</v>
      </c>
      <c r="E38" s="18" t="s">
        <v>44</v>
      </c>
      <c r="F38" s="19" t="s">
        <v>85</v>
      </c>
      <c r="G38" s="19" t="s">
        <v>32</v>
      </c>
      <c r="H38" s="19" t="s">
        <v>81</v>
      </c>
      <c r="I38" s="19" t="s">
        <v>34</v>
      </c>
      <c r="J38" s="19" t="s">
        <v>184</v>
      </c>
      <c r="K38" s="18" t="s">
        <v>185</v>
      </c>
      <c r="L38" s="18">
        <v>17</v>
      </c>
      <c r="M38" s="18">
        <v>45</v>
      </c>
      <c r="N38" s="18">
        <v>56</v>
      </c>
      <c r="O38" s="18">
        <v>85.618062</v>
      </c>
      <c r="P38" s="26" t="s">
        <v>126</v>
      </c>
      <c r="Q38" s="28">
        <v>4</v>
      </c>
    </row>
    <row r="39" spans="1:17" ht="12.75" customHeight="1">
      <c r="A39" s="16"/>
      <c r="B39" s="17">
        <v>33</v>
      </c>
      <c r="C39" s="18" t="s">
        <v>172</v>
      </c>
      <c r="D39" s="18">
        <v>87</v>
      </c>
      <c r="E39" s="18" t="s">
        <v>126</v>
      </c>
      <c r="F39" s="19" t="s">
        <v>186</v>
      </c>
      <c r="G39" s="19" t="s">
        <v>120</v>
      </c>
      <c r="H39" s="19" t="s">
        <v>110</v>
      </c>
      <c r="I39" s="19" t="s">
        <v>34</v>
      </c>
      <c r="J39" s="19" t="s">
        <v>187</v>
      </c>
      <c r="K39" s="18" t="s">
        <v>188</v>
      </c>
      <c r="L39" s="18">
        <v>14</v>
      </c>
      <c r="M39" s="18">
        <v>37</v>
      </c>
      <c r="N39" s="18">
        <v>47</v>
      </c>
      <c r="O39" s="18">
        <v>73.362011</v>
      </c>
      <c r="P39" s="26" t="s">
        <v>57</v>
      </c>
      <c r="Q39" s="28">
        <v>4</v>
      </c>
    </row>
    <row r="40" spans="1:17" ht="12.75" customHeight="1">
      <c r="A40" s="16"/>
      <c r="B40" s="17">
        <v>34</v>
      </c>
      <c r="C40" s="18" t="s">
        <v>172</v>
      </c>
      <c r="D40" s="18">
        <v>87</v>
      </c>
      <c r="E40" s="18" t="s">
        <v>118</v>
      </c>
      <c r="F40" s="19" t="s">
        <v>189</v>
      </c>
      <c r="G40" s="19" t="s">
        <v>145</v>
      </c>
      <c r="H40" s="19" t="s">
        <v>190</v>
      </c>
      <c r="I40" s="19" t="s">
        <v>34</v>
      </c>
      <c r="J40" s="19" t="s">
        <v>191</v>
      </c>
      <c r="K40" s="18" t="s">
        <v>42</v>
      </c>
      <c r="L40" s="18">
        <v>20</v>
      </c>
      <c r="M40" s="18">
        <v>54</v>
      </c>
      <c r="N40" s="18">
        <v>63</v>
      </c>
      <c r="O40" s="18">
        <v>92.732349</v>
      </c>
      <c r="P40" s="26" t="s">
        <v>64</v>
      </c>
      <c r="Q40" s="28">
        <v>5</v>
      </c>
    </row>
    <row r="41" spans="1:17" ht="12.75" customHeight="1">
      <c r="A41" s="16"/>
      <c r="B41" s="17">
        <v>35</v>
      </c>
      <c r="C41" s="18" t="s">
        <v>172</v>
      </c>
      <c r="D41" s="18">
        <v>87</v>
      </c>
      <c r="E41" s="18" t="s">
        <v>57</v>
      </c>
      <c r="F41" s="19" t="s">
        <v>192</v>
      </c>
      <c r="G41" s="19" t="s">
        <v>193</v>
      </c>
      <c r="H41" s="19" t="s">
        <v>47</v>
      </c>
      <c r="I41" s="19" t="s">
        <v>34</v>
      </c>
      <c r="J41" s="19" t="s">
        <v>194</v>
      </c>
      <c r="K41" s="18" t="s">
        <v>71</v>
      </c>
      <c r="L41" s="18">
        <v>18</v>
      </c>
      <c r="M41" s="18">
        <v>48</v>
      </c>
      <c r="N41" s="18">
        <v>58</v>
      </c>
      <c r="O41" s="18">
        <v>88.371893</v>
      </c>
      <c r="P41" s="26" t="s">
        <v>195</v>
      </c>
      <c r="Q41" s="28">
        <v>4</v>
      </c>
    </row>
    <row r="42" spans="1:17" ht="12.75" customHeight="1">
      <c r="A42" s="16"/>
      <c r="B42" s="17">
        <v>36</v>
      </c>
      <c r="C42" s="18" t="s">
        <v>172</v>
      </c>
      <c r="D42" s="18">
        <v>87</v>
      </c>
      <c r="E42" s="18" t="s">
        <v>126</v>
      </c>
      <c r="F42" s="19" t="s">
        <v>196</v>
      </c>
      <c r="G42" s="19" t="s">
        <v>120</v>
      </c>
      <c r="H42" s="19" t="s">
        <v>54</v>
      </c>
      <c r="I42" s="19" t="s">
        <v>34</v>
      </c>
      <c r="J42" s="19" t="s">
        <v>197</v>
      </c>
      <c r="K42" s="18" t="s">
        <v>198</v>
      </c>
      <c r="L42" s="18">
        <v>23</v>
      </c>
      <c r="M42" s="18">
        <v>62</v>
      </c>
      <c r="N42" s="18">
        <v>70</v>
      </c>
      <c r="O42" s="18">
        <v>97.141646</v>
      </c>
      <c r="P42" s="26" t="s">
        <v>64</v>
      </c>
      <c r="Q42" s="28">
        <v>5</v>
      </c>
    </row>
    <row r="43" spans="1:17" ht="12.75" customHeight="1">
      <c r="A43" s="16"/>
      <c r="B43" s="17">
        <v>37</v>
      </c>
      <c r="C43" s="18" t="s">
        <v>172</v>
      </c>
      <c r="D43" s="18">
        <v>87</v>
      </c>
      <c r="E43" s="18" t="s">
        <v>44</v>
      </c>
      <c r="F43" s="19" t="s">
        <v>199</v>
      </c>
      <c r="G43" s="19" t="s">
        <v>193</v>
      </c>
      <c r="H43" s="19" t="s">
        <v>103</v>
      </c>
      <c r="I43" s="19" t="s">
        <v>34</v>
      </c>
      <c r="J43" s="19" t="s">
        <v>200</v>
      </c>
      <c r="K43" s="18" t="s">
        <v>188</v>
      </c>
      <c r="L43" s="18">
        <v>16</v>
      </c>
      <c r="M43" s="18">
        <v>43</v>
      </c>
      <c r="N43" s="18">
        <v>53</v>
      </c>
      <c r="O43" s="18">
        <v>82.319342</v>
      </c>
      <c r="P43" s="26" t="s">
        <v>30</v>
      </c>
      <c r="Q43" s="28">
        <v>4</v>
      </c>
    </row>
    <row r="44" spans="1:17" ht="12.75" customHeight="1">
      <c r="A44" s="16"/>
      <c r="B44" s="17">
        <v>38</v>
      </c>
      <c r="C44" s="18" t="s">
        <v>172</v>
      </c>
      <c r="D44" s="18">
        <v>87</v>
      </c>
      <c r="E44" s="18" t="s">
        <v>37</v>
      </c>
      <c r="F44" s="19" t="s">
        <v>201</v>
      </c>
      <c r="G44" s="19" t="s">
        <v>202</v>
      </c>
      <c r="H44" s="19" t="s">
        <v>203</v>
      </c>
      <c r="I44" s="19" t="s">
        <v>34</v>
      </c>
      <c r="J44" s="19" t="s">
        <v>204</v>
      </c>
      <c r="K44" s="18" t="s">
        <v>51</v>
      </c>
      <c r="L44" s="18">
        <v>24</v>
      </c>
      <c r="M44" s="18">
        <v>64</v>
      </c>
      <c r="N44" s="18">
        <v>73</v>
      </c>
      <c r="O44" s="18">
        <v>98.073231</v>
      </c>
      <c r="P44" s="26" t="s">
        <v>78</v>
      </c>
      <c r="Q44" s="28">
        <v>5</v>
      </c>
    </row>
    <row r="45" spans="1:17" ht="12.75" customHeight="1">
      <c r="A45" s="16"/>
      <c r="B45" s="17">
        <v>39</v>
      </c>
      <c r="C45" s="18" t="s">
        <v>172</v>
      </c>
      <c r="D45" s="18">
        <v>87</v>
      </c>
      <c r="E45" s="18" t="s">
        <v>43</v>
      </c>
      <c r="F45" s="19" t="s">
        <v>205</v>
      </c>
      <c r="G45" s="19" t="s">
        <v>60</v>
      </c>
      <c r="H45" s="19" t="s">
        <v>206</v>
      </c>
      <c r="I45" s="19" t="s">
        <v>34</v>
      </c>
      <c r="J45" s="19" t="s">
        <v>207</v>
      </c>
      <c r="K45" s="18" t="s">
        <v>208</v>
      </c>
      <c r="L45" s="18">
        <v>21</v>
      </c>
      <c r="M45" s="18">
        <v>56</v>
      </c>
      <c r="N45" s="18">
        <v>65</v>
      </c>
      <c r="O45" s="18">
        <v>94.482006</v>
      </c>
      <c r="P45" s="26" t="s">
        <v>64</v>
      </c>
      <c r="Q45" s="28">
        <v>5</v>
      </c>
    </row>
    <row r="46" spans="1:17" ht="12.75" customHeight="1">
      <c r="A46" s="16"/>
      <c r="B46" s="17">
        <v>40</v>
      </c>
      <c r="C46" s="18" t="s">
        <v>172</v>
      </c>
      <c r="D46" s="18">
        <v>87</v>
      </c>
      <c r="E46" s="18" t="s">
        <v>51</v>
      </c>
      <c r="F46" s="19" t="s">
        <v>209</v>
      </c>
      <c r="G46" s="19" t="s">
        <v>60</v>
      </c>
      <c r="H46" s="19" t="s">
        <v>61</v>
      </c>
      <c r="I46" s="19" t="s">
        <v>34</v>
      </c>
      <c r="J46" s="19" t="s">
        <v>210</v>
      </c>
      <c r="K46" s="18" t="s">
        <v>132</v>
      </c>
      <c r="L46" s="18">
        <v>15</v>
      </c>
      <c r="M46" s="18">
        <v>40</v>
      </c>
      <c r="N46" s="18">
        <v>50</v>
      </c>
      <c r="O46" s="18">
        <v>78.243473</v>
      </c>
      <c r="P46" s="26" t="s">
        <v>30</v>
      </c>
      <c r="Q46" s="28">
        <v>4</v>
      </c>
    </row>
    <row r="47" spans="1:17" ht="12.75" customHeight="1">
      <c r="A47" s="16"/>
      <c r="B47" s="17">
        <v>41</v>
      </c>
      <c r="C47" s="18" t="s">
        <v>172</v>
      </c>
      <c r="D47" s="18">
        <v>87</v>
      </c>
      <c r="E47" s="18" t="s">
        <v>118</v>
      </c>
      <c r="F47" s="19" t="s">
        <v>211</v>
      </c>
      <c r="G47" s="19" t="s">
        <v>212</v>
      </c>
      <c r="H47" s="19" t="s">
        <v>68</v>
      </c>
      <c r="I47" s="19" t="s">
        <v>34</v>
      </c>
      <c r="J47" s="19" t="s">
        <v>213</v>
      </c>
      <c r="K47" s="18" t="s">
        <v>56</v>
      </c>
      <c r="L47" s="18">
        <v>8</v>
      </c>
      <c r="M47" s="18">
        <v>21</v>
      </c>
      <c r="N47" s="18">
        <v>31</v>
      </c>
      <c r="O47" s="18">
        <v>37.813653</v>
      </c>
      <c r="P47" s="26" t="s">
        <v>72</v>
      </c>
      <c r="Q47" s="28">
        <v>3</v>
      </c>
    </row>
    <row r="48" spans="1:17" ht="12.75" customHeight="1">
      <c r="A48" s="16"/>
      <c r="B48" s="17">
        <v>42</v>
      </c>
      <c r="C48" s="18" t="s">
        <v>172</v>
      </c>
      <c r="D48" s="18">
        <v>87</v>
      </c>
      <c r="E48" s="18" t="s">
        <v>65</v>
      </c>
      <c r="F48" s="19" t="s">
        <v>214</v>
      </c>
      <c r="G48" s="19" t="s">
        <v>215</v>
      </c>
      <c r="H48" s="19" t="s">
        <v>216</v>
      </c>
      <c r="I48" s="19" t="s">
        <v>34</v>
      </c>
      <c r="J48" s="19" t="s">
        <v>217</v>
      </c>
      <c r="K48" s="18" t="s">
        <v>195</v>
      </c>
      <c r="L48" s="18">
        <v>28</v>
      </c>
      <c r="M48" s="18">
        <v>75</v>
      </c>
      <c r="N48" s="18">
        <v>80</v>
      </c>
      <c r="O48" s="18">
        <v>99.573722</v>
      </c>
      <c r="P48" s="26" t="s">
        <v>106</v>
      </c>
      <c r="Q48" s="28">
        <v>5</v>
      </c>
    </row>
    <row r="49" spans="1:17" ht="12.75" customHeight="1">
      <c r="A49" s="16"/>
      <c r="B49" s="17">
        <v>43</v>
      </c>
      <c r="C49" s="18" t="s">
        <v>172</v>
      </c>
      <c r="D49" s="18">
        <v>87</v>
      </c>
      <c r="E49" s="18" t="s">
        <v>43</v>
      </c>
      <c r="F49" s="19" t="s">
        <v>218</v>
      </c>
      <c r="G49" s="19" t="s">
        <v>120</v>
      </c>
      <c r="H49" s="19" t="s">
        <v>68</v>
      </c>
      <c r="I49" s="19" t="s">
        <v>34</v>
      </c>
      <c r="J49" s="19" t="s">
        <v>219</v>
      </c>
      <c r="K49" s="18" t="s">
        <v>220</v>
      </c>
      <c r="L49" s="18">
        <v>11</v>
      </c>
      <c r="M49" s="18">
        <v>29</v>
      </c>
      <c r="N49" s="18">
        <v>39</v>
      </c>
      <c r="O49" s="18">
        <v>55.108958</v>
      </c>
      <c r="P49" s="26" t="s">
        <v>113</v>
      </c>
      <c r="Q49" s="28">
        <v>3</v>
      </c>
    </row>
    <row r="50" spans="1:17" ht="12.75" customHeight="1">
      <c r="A50" s="16"/>
      <c r="B50" s="17">
        <v>44</v>
      </c>
      <c r="C50" s="18" t="s">
        <v>172</v>
      </c>
      <c r="D50" s="18">
        <v>87</v>
      </c>
      <c r="E50" s="18" t="s">
        <v>77</v>
      </c>
      <c r="F50" s="19" t="s">
        <v>221</v>
      </c>
      <c r="G50" s="19" t="s">
        <v>222</v>
      </c>
      <c r="H50" s="19" t="s">
        <v>121</v>
      </c>
      <c r="I50" s="19" t="s">
        <v>34</v>
      </c>
      <c r="J50" s="19" t="s">
        <v>223</v>
      </c>
      <c r="K50" s="18" t="s">
        <v>118</v>
      </c>
      <c r="L50" s="18">
        <v>27</v>
      </c>
      <c r="M50" s="18">
        <v>72</v>
      </c>
      <c r="N50" s="18">
        <v>78</v>
      </c>
      <c r="O50" s="18">
        <v>99.399025</v>
      </c>
      <c r="P50" s="26" t="s">
        <v>148</v>
      </c>
      <c r="Q50" s="28">
        <v>5</v>
      </c>
    </row>
    <row r="51" spans="1:17" ht="12.75" customHeight="1">
      <c r="A51" s="16"/>
      <c r="B51" s="17">
        <v>45</v>
      </c>
      <c r="C51" s="18" t="s">
        <v>172</v>
      </c>
      <c r="D51" s="18">
        <v>87</v>
      </c>
      <c r="E51" s="18" t="s">
        <v>65</v>
      </c>
      <c r="F51" s="19" t="s">
        <v>224</v>
      </c>
      <c r="G51" s="19" t="s">
        <v>225</v>
      </c>
      <c r="H51" s="19" t="s">
        <v>226</v>
      </c>
      <c r="I51" s="19" t="s">
        <v>34</v>
      </c>
      <c r="J51" s="19" t="s">
        <v>227</v>
      </c>
      <c r="K51" s="18" t="s">
        <v>49</v>
      </c>
      <c r="L51" s="18">
        <v>17</v>
      </c>
      <c r="M51" s="18">
        <v>45</v>
      </c>
      <c r="N51" s="18">
        <v>56</v>
      </c>
      <c r="O51" s="18">
        <v>85.618062</v>
      </c>
      <c r="P51" s="26" t="s">
        <v>195</v>
      </c>
      <c r="Q51" s="28">
        <v>4</v>
      </c>
    </row>
    <row r="52" spans="1:17" ht="12.75" customHeight="1">
      <c r="A52" s="16"/>
      <c r="B52" s="17">
        <v>46</v>
      </c>
      <c r="C52" s="18" t="s">
        <v>172</v>
      </c>
      <c r="D52" s="18">
        <v>87</v>
      </c>
      <c r="E52" s="18" t="s">
        <v>58</v>
      </c>
      <c r="F52" s="19" t="s">
        <v>228</v>
      </c>
      <c r="G52" s="19" t="s">
        <v>229</v>
      </c>
      <c r="H52" s="19" t="s">
        <v>230</v>
      </c>
      <c r="I52" s="19" t="s">
        <v>34</v>
      </c>
      <c r="J52" s="19" t="s">
        <v>231</v>
      </c>
      <c r="K52" s="18" t="s">
        <v>84</v>
      </c>
      <c r="L52" s="18">
        <v>25</v>
      </c>
      <c r="M52" s="18">
        <v>67</v>
      </c>
      <c r="N52" s="18">
        <v>75</v>
      </c>
      <c r="O52" s="18">
        <v>98.758066</v>
      </c>
      <c r="P52" s="26" t="s">
        <v>106</v>
      </c>
      <c r="Q52" s="28">
        <v>5</v>
      </c>
    </row>
    <row r="53" spans="1:17" ht="12.75" customHeight="1">
      <c r="A53" s="16"/>
      <c r="B53" s="17">
        <v>47</v>
      </c>
      <c r="C53" s="18" t="s">
        <v>172</v>
      </c>
      <c r="D53" s="18">
        <v>87</v>
      </c>
      <c r="E53" s="18" t="s">
        <v>72</v>
      </c>
      <c r="F53" s="19" t="s">
        <v>232</v>
      </c>
      <c r="G53" s="19" t="s">
        <v>233</v>
      </c>
      <c r="H53" s="19" t="s">
        <v>234</v>
      </c>
      <c r="I53" s="19" t="s">
        <v>34</v>
      </c>
      <c r="J53" s="19" t="s">
        <v>235</v>
      </c>
      <c r="K53" s="18" t="s">
        <v>166</v>
      </c>
      <c r="L53" s="18">
        <v>16</v>
      </c>
      <c r="M53" s="18">
        <v>43</v>
      </c>
      <c r="N53" s="18">
        <v>53</v>
      </c>
      <c r="O53" s="18">
        <v>82.319342</v>
      </c>
      <c r="P53" s="26" t="s">
        <v>126</v>
      </c>
      <c r="Q53" s="28">
        <v>4</v>
      </c>
    </row>
    <row r="54" spans="1:17" ht="12.75" customHeight="1">
      <c r="A54" s="16"/>
      <c r="B54" s="17">
        <v>48</v>
      </c>
      <c r="C54" s="18" t="s">
        <v>172</v>
      </c>
      <c r="D54" s="18">
        <v>87</v>
      </c>
      <c r="E54" s="18" t="s">
        <v>51</v>
      </c>
      <c r="F54" s="19" t="s">
        <v>236</v>
      </c>
      <c r="G54" s="19" t="s">
        <v>237</v>
      </c>
      <c r="H54" s="19" t="s">
        <v>238</v>
      </c>
      <c r="I54" s="19" t="s">
        <v>34</v>
      </c>
      <c r="J54" s="19" t="s">
        <v>239</v>
      </c>
      <c r="K54" s="18" t="s">
        <v>30</v>
      </c>
      <c r="L54" s="18">
        <v>11</v>
      </c>
      <c r="M54" s="18">
        <v>29</v>
      </c>
      <c r="N54" s="18">
        <v>39</v>
      </c>
      <c r="O54" s="18">
        <v>55.108958</v>
      </c>
      <c r="P54" s="26" t="s">
        <v>113</v>
      </c>
      <c r="Q54" s="28">
        <v>3</v>
      </c>
    </row>
    <row r="55" spans="1:17" ht="12.75" customHeight="1">
      <c r="A55" s="16"/>
      <c r="B55" s="17">
        <v>49</v>
      </c>
      <c r="C55" s="18" t="s">
        <v>172</v>
      </c>
      <c r="D55" s="18">
        <v>87</v>
      </c>
      <c r="E55" s="18" t="s">
        <v>107</v>
      </c>
      <c r="F55" s="19" t="s">
        <v>240</v>
      </c>
      <c r="G55" s="19" t="s">
        <v>241</v>
      </c>
      <c r="H55" s="19" t="s">
        <v>226</v>
      </c>
      <c r="I55" s="19" t="s">
        <v>34</v>
      </c>
      <c r="J55" s="19" t="s">
        <v>242</v>
      </c>
      <c r="K55" s="18" t="s">
        <v>243</v>
      </c>
      <c r="L55" s="18">
        <v>33</v>
      </c>
      <c r="M55" s="18">
        <v>89</v>
      </c>
      <c r="N55" s="18">
        <v>86</v>
      </c>
      <c r="O55" s="18">
        <v>99.942707</v>
      </c>
      <c r="P55" s="26" t="s">
        <v>148</v>
      </c>
      <c r="Q55" s="28">
        <v>5</v>
      </c>
    </row>
    <row r="56" spans="1:17" ht="12.75" customHeight="1">
      <c r="A56" s="16"/>
      <c r="B56" s="17">
        <v>50</v>
      </c>
      <c r="C56" s="18" t="s">
        <v>172</v>
      </c>
      <c r="D56" s="18">
        <v>87</v>
      </c>
      <c r="E56" s="18" t="s">
        <v>113</v>
      </c>
      <c r="F56" s="19" t="s">
        <v>244</v>
      </c>
      <c r="G56" s="19" t="s">
        <v>94</v>
      </c>
      <c r="H56" s="19" t="s">
        <v>75</v>
      </c>
      <c r="I56" s="19" t="s">
        <v>34</v>
      </c>
      <c r="J56" s="19" t="s">
        <v>245</v>
      </c>
      <c r="K56" s="18" t="s">
        <v>195</v>
      </c>
      <c r="L56" s="18">
        <v>10</v>
      </c>
      <c r="M56" s="18">
        <v>27</v>
      </c>
      <c r="N56" s="18">
        <v>36</v>
      </c>
      <c r="O56" s="18">
        <v>48.875269</v>
      </c>
      <c r="P56" s="26" t="s">
        <v>77</v>
      </c>
      <c r="Q56" s="28">
        <v>3</v>
      </c>
    </row>
    <row r="57" spans="1:17" ht="12.75" customHeight="1">
      <c r="A57" s="16"/>
      <c r="B57" s="17">
        <v>51</v>
      </c>
      <c r="C57" s="18" t="s">
        <v>172</v>
      </c>
      <c r="D57" s="18">
        <v>87</v>
      </c>
      <c r="E57" s="18" t="s">
        <v>57</v>
      </c>
      <c r="F57" s="19" t="s">
        <v>246</v>
      </c>
      <c r="G57" s="19" t="s">
        <v>241</v>
      </c>
      <c r="H57" s="19" t="s">
        <v>134</v>
      </c>
      <c r="I57" s="19" t="s">
        <v>34</v>
      </c>
      <c r="J57" s="19" t="s">
        <v>247</v>
      </c>
      <c r="K57" s="18" t="s">
        <v>113</v>
      </c>
      <c r="L57" s="18">
        <v>14</v>
      </c>
      <c r="M57" s="18">
        <v>37</v>
      </c>
      <c r="N57" s="18">
        <v>47</v>
      </c>
      <c r="O57" s="18">
        <v>73.362011</v>
      </c>
      <c r="P57" s="26" t="s">
        <v>57</v>
      </c>
      <c r="Q57" s="28">
        <v>4</v>
      </c>
    </row>
    <row r="58" spans="1:17" ht="12.75" customHeight="1">
      <c r="A58" s="16"/>
      <c r="B58" s="17">
        <v>52</v>
      </c>
      <c r="C58" s="18" t="s">
        <v>172</v>
      </c>
      <c r="D58" s="18">
        <v>87</v>
      </c>
      <c r="E58" s="18" t="s">
        <v>30</v>
      </c>
      <c r="F58" s="19" t="s">
        <v>248</v>
      </c>
      <c r="G58" s="19" t="s">
        <v>249</v>
      </c>
      <c r="H58" s="19" t="s">
        <v>110</v>
      </c>
      <c r="I58" s="19" t="s">
        <v>34</v>
      </c>
      <c r="J58" s="19" t="s">
        <v>250</v>
      </c>
      <c r="K58" s="18" t="s">
        <v>44</v>
      </c>
      <c r="L58" s="18">
        <v>23</v>
      </c>
      <c r="M58" s="18">
        <v>62</v>
      </c>
      <c r="N58" s="18">
        <v>70</v>
      </c>
      <c r="O58" s="18">
        <v>97.141646</v>
      </c>
      <c r="P58" s="26" t="s">
        <v>64</v>
      </c>
      <c r="Q58" s="28">
        <v>5</v>
      </c>
    </row>
    <row r="59" spans="1:17" ht="12.75" customHeight="1">
      <c r="A59" s="16"/>
      <c r="B59" s="17">
        <v>53</v>
      </c>
      <c r="C59" s="18" t="s">
        <v>172</v>
      </c>
      <c r="D59" s="18">
        <v>87</v>
      </c>
      <c r="E59" s="18" t="s">
        <v>44</v>
      </c>
      <c r="F59" s="19" t="s">
        <v>251</v>
      </c>
      <c r="G59" s="19" t="s">
        <v>89</v>
      </c>
      <c r="H59" s="19" t="s">
        <v>206</v>
      </c>
      <c r="I59" s="19" t="s">
        <v>34</v>
      </c>
      <c r="J59" s="19" t="s">
        <v>252</v>
      </c>
      <c r="K59" s="18" t="s">
        <v>198</v>
      </c>
      <c r="L59" s="18">
        <v>13</v>
      </c>
      <c r="M59" s="18">
        <v>35</v>
      </c>
      <c r="N59" s="18">
        <v>44</v>
      </c>
      <c r="O59" s="18">
        <v>67.666905</v>
      </c>
      <c r="P59" s="26" t="s">
        <v>43</v>
      </c>
      <c r="Q59" s="28">
        <v>3</v>
      </c>
    </row>
    <row r="60" spans="1:17" ht="12.75" customHeight="1">
      <c r="A60" s="16"/>
      <c r="B60" s="17">
        <v>54</v>
      </c>
      <c r="C60" s="18" t="s">
        <v>172</v>
      </c>
      <c r="D60" s="18">
        <v>87</v>
      </c>
      <c r="E60" s="18" t="s">
        <v>117</v>
      </c>
      <c r="F60" s="19" t="s">
        <v>253</v>
      </c>
      <c r="G60" s="19" t="s">
        <v>97</v>
      </c>
      <c r="H60" s="19" t="s">
        <v>98</v>
      </c>
      <c r="I60" s="19" t="s">
        <v>34</v>
      </c>
      <c r="J60" s="19" t="s">
        <v>254</v>
      </c>
      <c r="K60" s="18" t="s">
        <v>118</v>
      </c>
      <c r="L60" s="18">
        <v>18</v>
      </c>
      <c r="M60" s="18">
        <v>48</v>
      </c>
      <c r="N60" s="18">
        <v>58</v>
      </c>
      <c r="O60" s="18">
        <v>88.371893</v>
      </c>
      <c r="P60" s="26" t="s">
        <v>126</v>
      </c>
      <c r="Q60" s="28">
        <v>4</v>
      </c>
    </row>
    <row r="61" spans="1:17" ht="12.75" customHeight="1">
      <c r="A61" s="16"/>
      <c r="B61" s="17">
        <v>55</v>
      </c>
      <c r="C61" s="18" t="s">
        <v>172</v>
      </c>
      <c r="D61" s="18">
        <v>87</v>
      </c>
      <c r="E61" s="18" t="s">
        <v>107</v>
      </c>
      <c r="F61" s="19" t="s">
        <v>255</v>
      </c>
      <c r="G61" s="19" t="s">
        <v>256</v>
      </c>
      <c r="H61" s="19" t="s">
        <v>257</v>
      </c>
      <c r="I61" s="19" t="s">
        <v>34</v>
      </c>
      <c r="J61" s="19" t="s">
        <v>258</v>
      </c>
      <c r="K61" s="18" t="s">
        <v>132</v>
      </c>
      <c r="L61" s="18">
        <v>22</v>
      </c>
      <c r="M61" s="18">
        <v>59</v>
      </c>
      <c r="N61" s="18">
        <v>68</v>
      </c>
      <c r="O61" s="18">
        <v>95.958346</v>
      </c>
      <c r="P61" s="26" t="s">
        <v>71</v>
      </c>
      <c r="Q61" s="28">
        <v>5</v>
      </c>
    </row>
    <row r="62" spans="1:17" ht="12.75" customHeight="1">
      <c r="A62" s="16"/>
      <c r="B62" s="17">
        <v>56</v>
      </c>
      <c r="C62" s="18" t="s">
        <v>172</v>
      </c>
      <c r="D62" s="18">
        <v>87</v>
      </c>
      <c r="E62" s="18" t="s">
        <v>117</v>
      </c>
      <c r="F62" s="19" t="s">
        <v>259</v>
      </c>
      <c r="G62" s="19" t="s">
        <v>53</v>
      </c>
      <c r="H62" s="19" t="s">
        <v>47</v>
      </c>
      <c r="I62" s="19" t="s">
        <v>34</v>
      </c>
      <c r="J62" s="19" t="s">
        <v>260</v>
      </c>
      <c r="K62" s="18" t="s">
        <v>43</v>
      </c>
      <c r="L62" s="18">
        <v>24</v>
      </c>
      <c r="M62" s="18">
        <v>64</v>
      </c>
      <c r="N62" s="18">
        <v>73</v>
      </c>
      <c r="O62" s="18">
        <v>98.073231</v>
      </c>
      <c r="P62" s="26" t="s">
        <v>78</v>
      </c>
      <c r="Q62" s="28">
        <v>5</v>
      </c>
    </row>
    <row r="63" spans="1:17" ht="12.75" customHeight="1">
      <c r="A63" s="16"/>
      <c r="B63" s="17">
        <v>57</v>
      </c>
      <c r="C63" s="18" t="s">
        <v>261</v>
      </c>
      <c r="D63" s="18">
        <v>87</v>
      </c>
      <c r="E63" s="18" t="s">
        <v>65</v>
      </c>
      <c r="F63" s="19" t="s">
        <v>262</v>
      </c>
      <c r="G63" s="19" t="s">
        <v>145</v>
      </c>
      <c r="H63" s="19" t="s">
        <v>68</v>
      </c>
      <c r="I63" s="19" t="s">
        <v>34</v>
      </c>
      <c r="J63" s="19" t="s">
        <v>263</v>
      </c>
      <c r="K63" s="18" t="s">
        <v>118</v>
      </c>
      <c r="L63" s="18">
        <v>18</v>
      </c>
      <c r="M63" s="18">
        <v>48</v>
      </c>
      <c r="N63" s="18">
        <v>58</v>
      </c>
      <c r="O63" s="18">
        <v>88.371893</v>
      </c>
      <c r="P63" s="26" t="s">
        <v>177</v>
      </c>
      <c r="Q63" s="28">
        <v>4</v>
      </c>
    </row>
    <row r="64" spans="1:17" ht="12.75" customHeight="1">
      <c r="A64" s="16"/>
      <c r="B64" s="17">
        <v>58</v>
      </c>
      <c r="C64" s="18" t="s">
        <v>261</v>
      </c>
      <c r="D64" s="18">
        <v>87</v>
      </c>
      <c r="E64" s="18" t="s">
        <v>118</v>
      </c>
      <c r="F64" s="19" t="s">
        <v>264</v>
      </c>
      <c r="G64" s="19" t="s">
        <v>241</v>
      </c>
      <c r="H64" s="19" t="s">
        <v>61</v>
      </c>
      <c r="I64" s="19" t="s">
        <v>34</v>
      </c>
      <c r="J64" s="19" t="s">
        <v>265</v>
      </c>
      <c r="K64" s="18" t="s">
        <v>116</v>
      </c>
      <c r="L64" s="18">
        <v>17</v>
      </c>
      <c r="M64" s="18">
        <v>45</v>
      </c>
      <c r="N64" s="18">
        <v>56</v>
      </c>
      <c r="O64" s="18">
        <v>85.618062</v>
      </c>
      <c r="P64" s="26" t="s">
        <v>195</v>
      </c>
      <c r="Q64" s="28">
        <v>4</v>
      </c>
    </row>
    <row r="65" spans="1:17" ht="12.75" customHeight="1">
      <c r="A65" s="16"/>
      <c r="B65" s="17">
        <v>59</v>
      </c>
      <c r="C65" s="18" t="s">
        <v>261</v>
      </c>
      <c r="D65" s="18">
        <v>87</v>
      </c>
      <c r="E65" s="18" t="s">
        <v>42</v>
      </c>
      <c r="F65" s="19" t="s">
        <v>266</v>
      </c>
      <c r="G65" s="19" t="s">
        <v>124</v>
      </c>
      <c r="H65" s="19" t="s">
        <v>267</v>
      </c>
      <c r="I65" s="19" t="s">
        <v>34</v>
      </c>
      <c r="J65" s="19" t="s">
        <v>268</v>
      </c>
      <c r="K65" s="18" t="s">
        <v>71</v>
      </c>
      <c r="L65" s="18">
        <v>20</v>
      </c>
      <c r="M65" s="18">
        <v>54</v>
      </c>
      <c r="N65" s="18">
        <v>63</v>
      </c>
      <c r="O65" s="18">
        <v>92.732349</v>
      </c>
      <c r="P65" s="26" t="s">
        <v>177</v>
      </c>
      <c r="Q65" s="28">
        <v>4</v>
      </c>
    </row>
    <row r="66" spans="1:17" ht="12.75" customHeight="1">
      <c r="A66" s="16"/>
      <c r="B66" s="17">
        <v>60</v>
      </c>
      <c r="C66" s="18" t="s">
        <v>261</v>
      </c>
      <c r="D66" s="18">
        <v>87</v>
      </c>
      <c r="E66" s="18" t="s">
        <v>117</v>
      </c>
      <c r="F66" s="19" t="s">
        <v>269</v>
      </c>
      <c r="G66" s="19" t="s">
        <v>120</v>
      </c>
      <c r="H66" s="19" t="s">
        <v>103</v>
      </c>
      <c r="I66" s="19" t="s">
        <v>34</v>
      </c>
      <c r="J66" s="19" t="s">
        <v>270</v>
      </c>
      <c r="K66" s="18" t="s">
        <v>65</v>
      </c>
      <c r="L66" s="18">
        <v>17</v>
      </c>
      <c r="M66" s="18">
        <v>45</v>
      </c>
      <c r="N66" s="18">
        <v>56</v>
      </c>
      <c r="O66" s="18">
        <v>85.618062</v>
      </c>
      <c r="P66" s="26" t="s">
        <v>195</v>
      </c>
      <c r="Q66" s="28">
        <v>4</v>
      </c>
    </row>
    <row r="67" spans="1:17" ht="12.75" customHeight="1">
      <c r="A67" s="16"/>
      <c r="B67" s="17">
        <v>61</v>
      </c>
      <c r="C67" s="18" t="s">
        <v>261</v>
      </c>
      <c r="D67" s="18">
        <v>87</v>
      </c>
      <c r="E67" s="18" t="s">
        <v>58</v>
      </c>
      <c r="F67" s="19" t="s">
        <v>271</v>
      </c>
      <c r="G67" s="19" t="s">
        <v>97</v>
      </c>
      <c r="H67" s="19" t="s">
        <v>61</v>
      </c>
      <c r="I67" s="19" t="s">
        <v>34</v>
      </c>
      <c r="J67" s="19" t="s">
        <v>272</v>
      </c>
      <c r="K67" s="18" t="s">
        <v>57</v>
      </c>
      <c r="L67" s="18">
        <v>14</v>
      </c>
      <c r="M67" s="18">
        <v>37</v>
      </c>
      <c r="N67" s="18">
        <v>47</v>
      </c>
      <c r="O67" s="18">
        <v>73.362011</v>
      </c>
      <c r="P67" s="26" t="s">
        <v>117</v>
      </c>
      <c r="Q67" s="28">
        <v>4</v>
      </c>
    </row>
    <row r="68" spans="1:17" ht="12.75" customHeight="1">
      <c r="A68" s="16"/>
      <c r="B68" s="17">
        <v>62</v>
      </c>
      <c r="C68" s="18" t="s">
        <v>261</v>
      </c>
      <c r="D68" s="18">
        <v>87</v>
      </c>
      <c r="E68" s="18" t="s">
        <v>51</v>
      </c>
      <c r="F68" s="19" t="s">
        <v>273</v>
      </c>
      <c r="G68" s="19" t="s">
        <v>274</v>
      </c>
      <c r="H68" s="19" t="s">
        <v>275</v>
      </c>
      <c r="I68" s="19" t="s">
        <v>34</v>
      </c>
      <c r="J68" s="19" t="s">
        <v>276</v>
      </c>
      <c r="K68" s="18" t="s">
        <v>44</v>
      </c>
      <c r="L68" s="18">
        <v>17</v>
      </c>
      <c r="M68" s="18">
        <v>45</v>
      </c>
      <c r="N68" s="18">
        <v>56</v>
      </c>
      <c r="O68" s="18">
        <v>85.618062</v>
      </c>
      <c r="P68" s="26" t="s">
        <v>195</v>
      </c>
      <c r="Q68" s="28">
        <v>4</v>
      </c>
    </row>
    <row r="69" spans="1:17" ht="12.75" customHeight="1">
      <c r="A69" s="16"/>
      <c r="B69" s="17">
        <v>63</v>
      </c>
      <c r="C69" s="18" t="s">
        <v>261</v>
      </c>
      <c r="D69" s="18">
        <v>87</v>
      </c>
      <c r="E69" s="18" t="s">
        <v>51</v>
      </c>
      <c r="F69" s="19" t="s">
        <v>277</v>
      </c>
      <c r="G69" s="19" t="s">
        <v>278</v>
      </c>
      <c r="H69" s="19" t="s">
        <v>279</v>
      </c>
      <c r="I69" s="19" t="s">
        <v>34</v>
      </c>
      <c r="J69" s="19" t="s">
        <v>280</v>
      </c>
      <c r="K69" s="18" t="s">
        <v>50</v>
      </c>
      <c r="L69" s="18">
        <v>19</v>
      </c>
      <c r="M69" s="18">
        <v>51</v>
      </c>
      <c r="N69" s="18">
        <v>60</v>
      </c>
      <c r="O69" s="18">
        <v>90.689652</v>
      </c>
      <c r="P69" s="26" t="s">
        <v>64</v>
      </c>
      <c r="Q69" s="28">
        <v>5</v>
      </c>
    </row>
    <row r="70" spans="1:17" ht="12.75" customHeight="1">
      <c r="A70" s="16"/>
      <c r="B70" s="17">
        <v>64</v>
      </c>
      <c r="C70" s="18" t="s">
        <v>261</v>
      </c>
      <c r="D70" s="18">
        <v>87</v>
      </c>
      <c r="E70" s="18" t="s">
        <v>118</v>
      </c>
      <c r="F70" s="19" t="s">
        <v>281</v>
      </c>
      <c r="G70" s="19" t="s">
        <v>282</v>
      </c>
      <c r="H70" s="19" t="s">
        <v>283</v>
      </c>
      <c r="I70" s="19" t="s">
        <v>34</v>
      </c>
      <c r="J70" s="19" t="s">
        <v>284</v>
      </c>
      <c r="K70" s="18" t="s">
        <v>113</v>
      </c>
      <c r="L70" s="18">
        <v>15</v>
      </c>
      <c r="M70" s="18">
        <v>40</v>
      </c>
      <c r="N70" s="18">
        <v>50</v>
      </c>
      <c r="O70" s="18">
        <v>78.243473</v>
      </c>
      <c r="P70" s="26" t="s">
        <v>30</v>
      </c>
      <c r="Q70" s="28">
        <v>4</v>
      </c>
    </row>
    <row r="71" spans="1:17" ht="12.75" customHeight="1">
      <c r="A71" s="16"/>
      <c r="B71" s="17">
        <v>65</v>
      </c>
      <c r="C71" s="18" t="s">
        <v>261</v>
      </c>
      <c r="D71" s="18">
        <v>87</v>
      </c>
      <c r="E71" s="18" t="s">
        <v>65</v>
      </c>
      <c r="F71" s="19" t="s">
        <v>285</v>
      </c>
      <c r="G71" s="19" t="s">
        <v>145</v>
      </c>
      <c r="H71" s="19" t="s">
        <v>190</v>
      </c>
      <c r="I71" s="19" t="s">
        <v>34</v>
      </c>
      <c r="J71" s="19" t="s">
        <v>286</v>
      </c>
      <c r="K71" s="18" t="s">
        <v>117</v>
      </c>
      <c r="L71" s="18">
        <v>12</v>
      </c>
      <c r="M71" s="18">
        <v>32</v>
      </c>
      <c r="N71" s="18">
        <v>41</v>
      </c>
      <c r="O71" s="18">
        <v>61.430398</v>
      </c>
      <c r="P71" s="26" t="s">
        <v>43</v>
      </c>
      <c r="Q71" s="28">
        <v>3</v>
      </c>
    </row>
    <row r="72" spans="1:17" ht="12.75" customHeight="1">
      <c r="A72" s="16"/>
      <c r="B72" s="17">
        <v>66</v>
      </c>
      <c r="C72" s="18" t="s">
        <v>261</v>
      </c>
      <c r="D72" s="18">
        <v>87</v>
      </c>
      <c r="E72" s="18" t="s">
        <v>44</v>
      </c>
      <c r="F72" s="19" t="s">
        <v>287</v>
      </c>
      <c r="G72" s="19" t="s">
        <v>288</v>
      </c>
      <c r="H72" s="19" t="s">
        <v>289</v>
      </c>
      <c r="I72" s="19" t="s">
        <v>34</v>
      </c>
      <c r="J72" s="19" t="s">
        <v>290</v>
      </c>
      <c r="K72" s="18" t="s">
        <v>161</v>
      </c>
      <c r="L72" s="18">
        <v>16</v>
      </c>
      <c r="M72" s="18">
        <v>43</v>
      </c>
      <c r="N72" s="18">
        <v>53</v>
      </c>
      <c r="O72" s="18">
        <v>82.319342</v>
      </c>
      <c r="P72" s="26" t="s">
        <v>30</v>
      </c>
      <c r="Q72" s="28">
        <v>4</v>
      </c>
    </row>
    <row r="73" spans="1:17" ht="12.75" customHeight="1">
      <c r="A73" s="16"/>
      <c r="B73" s="17">
        <v>67</v>
      </c>
      <c r="C73" s="18" t="s">
        <v>261</v>
      </c>
      <c r="D73" s="18">
        <v>87</v>
      </c>
      <c r="E73" s="18" t="s">
        <v>51</v>
      </c>
      <c r="F73" s="19" t="s">
        <v>291</v>
      </c>
      <c r="G73" s="19" t="s">
        <v>292</v>
      </c>
      <c r="H73" s="19" t="s">
        <v>257</v>
      </c>
      <c r="I73" s="19" t="s">
        <v>34</v>
      </c>
      <c r="J73" s="19" t="s">
        <v>293</v>
      </c>
      <c r="K73" s="18" t="s">
        <v>72</v>
      </c>
      <c r="L73" s="18">
        <v>21</v>
      </c>
      <c r="M73" s="18">
        <v>56</v>
      </c>
      <c r="N73" s="18">
        <v>65</v>
      </c>
      <c r="O73" s="18">
        <v>94.482006</v>
      </c>
      <c r="P73" s="26" t="s">
        <v>64</v>
      </c>
      <c r="Q73" s="28">
        <v>5</v>
      </c>
    </row>
    <row r="74" spans="1:17" ht="12.75" customHeight="1">
      <c r="A74" s="16"/>
      <c r="B74" s="17">
        <v>68</v>
      </c>
      <c r="C74" s="18" t="s">
        <v>261</v>
      </c>
      <c r="D74" s="18">
        <v>87</v>
      </c>
      <c r="E74" s="18" t="s">
        <v>58</v>
      </c>
      <c r="F74" s="19" t="s">
        <v>294</v>
      </c>
      <c r="G74" s="19" t="s">
        <v>163</v>
      </c>
      <c r="H74" s="19" t="s">
        <v>47</v>
      </c>
      <c r="I74" s="19" t="s">
        <v>156</v>
      </c>
      <c r="J74" s="19" t="s">
        <v>295</v>
      </c>
      <c r="K74" s="18" t="s">
        <v>107</v>
      </c>
      <c r="L74" s="18">
        <v>10</v>
      </c>
      <c r="M74" s="18">
        <v>27</v>
      </c>
      <c r="N74" s="18">
        <v>36</v>
      </c>
      <c r="O74" s="18">
        <v>48.875269</v>
      </c>
      <c r="P74" s="26" t="s">
        <v>107</v>
      </c>
      <c r="Q74" s="28">
        <v>3</v>
      </c>
    </row>
    <row r="75" spans="1:17" ht="12.75" customHeight="1">
      <c r="A75" s="16"/>
      <c r="B75" s="17">
        <v>69</v>
      </c>
      <c r="C75" s="18" t="s">
        <v>261</v>
      </c>
      <c r="D75" s="18">
        <v>87</v>
      </c>
      <c r="E75" s="18" t="s">
        <v>118</v>
      </c>
      <c r="F75" s="19" t="s">
        <v>296</v>
      </c>
      <c r="G75" s="19" t="s">
        <v>297</v>
      </c>
      <c r="H75" s="19" t="s">
        <v>298</v>
      </c>
      <c r="I75" s="19" t="s">
        <v>34</v>
      </c>
      <c r="J75" s="19" t="s">
        <v>299</v>
      </c>
      <c r="K75" s="18" t="s">
        <v>112</v>
      </c>
      <c r="L75" s="18">
        <v>9</v>
      </c>
      <c r="M75" s="18">
        <v>24</v>
      </c>
      <c r="N75" s="18">
        <v>33</v>
      </c>
      <c r="O75" s="18">
        <v>43.108512</v>
      </c>
      <c r="P75" s="26" t="s">
        <v>77</v>
      </c>
      <c r="Q75" s="28">
        <v>3</v>
      </c>
    </row>
    <row r="76" spans="1:17" ht="12.75" customHeight="1">
      <c r="A76" s="16"/>
      <c r="B76" s="17">
        <v>70</v>
      </c>
      <c r="C76" s="18" t="s">
        <v>261</v>
      </c>
      <c r="D76" s="18">
        <v>87</v>
      </c>
      <c r="E76" s="18" t="s">
        <v>72</v>
      </c>
      <c r="F76" s="19" t="s">
        <v>300</v>
      </c>
      <c r="G76" s="19" t="s">
        <v>124</v>
      </c>
      <c r="H76" s="19" t="s">
        <v>289</v>
      </c>
      <c r="I76" s="19" t="s">
        <v>34</v>
      </c>
      <c r="J76" s="19" t="s">
        <v>301</v>
      </c>
      <c r="K76" s="18" t="s">
        <v>37</v>
      </c>
      <c r="L76" s="18">
        <v>20</v>
      </c>
      <c r="M76" s="18">
        <v>54</v>
      </c>
      <c r="N76" s="18">
        <v>63</v>
      </c>
      <c r="O76" s="18">
        <v>92.732349</v>
      </c>
      <c r="P76" s="26" t="s">
        <v>71</v>
      </c>
      <c r="Q76" s="28">
        <v>5</v>
      </c>
    </row>
    <row r="77" spans="1:17" ht="12.75" customHeight="1">
      <c r="A77" s="16"/>
      <c r="B77" s="17">
        <v>71</v>
      </c>
      <c r="C77" s="18" t="s">
        <v>261</v>
      </c>
      <c r="D77" s="18">
        <v>87</v>
      </c>
      <c r="E77" s="18" t="s">
        <v>44</v>
      </c>
      <c r="F77" s="19" t="s">
        <v>302</v>
      </c>
      <c r="G77" s="19" t="s">
        <v>303</v>
      </c>
      <c r="H77" s="19" t="s">
        <v>304</v>
      </c>
      <c r="I77" s="19" t="s">
        <v>34</v>
      </c>
      <c r="J77" s="19" t="s">
        <v>305</v>
      </c>
      <c r="K77" s="18" t="s">
        <v>87</v>
      </c>
      <c r="L77" s="18">
        <v>18</v>
      </c>
      <c r="M77" s="18">
        <v>48</v>
      </c>
      <c r="N77" s="18">
        <v>58</v>
      </c>
      <c r="O77" s="18">
        <v>88.371893</v>
      </c>
      <c r="P77" s="26" t="s">
        <v>177</v>
      </c>
      <c r="Q77" s="28">
        <v>4</v>
      </c>
    </row>
    <row r="78" spans="1:17" ht="12.75" customHeight="1">
      <c r="A78" s="16"/>
      <c r="B78" s="17">
        <v>72</v>
      </c>
      <c r="C78" s="18" t="s">
        <v>261</v>
      </c>
      <c r="D78" s="18">
        <v>87</v>
      </c>
      <c r="E78" s="18" t="s">
        <v>72</v>
      </c>
      <c r="F78" s="19" t="s">
        <v>306</v>
      </c>
      <c r="G78" s="19" t="s">
        <v>60</v>
      </c>
      <c r="H78" s="19" t="s">
        <v>307</v>
      </c>
      <c r="I78" s="19" t="s">
        <v>156</v>
      </c>
      <c r="J78" s="19" t="s">
        <v>308</v>
      </c>
      <c r="K78" s="18" t="s">
        <v>126</v>
      </c>
      <c r="L78" s="18">
        <v>16</v>
      </c>
      <c r="M78" s="18">
        <v>43</v>
      </c>
      <c r="N78" s="18">
        <v>53</v>
      </c>
      <c r="O78" s="18">
        <v>82.319342</v>
      </c>
      <c r="P78" s="26" t="s">
        <v>126</v>
      </c>
      <c r="Q78" s="28">
        <v>4</v>
      </c>
    </row>
    <row r="79" spans="1:17" ht="12.75" customHeight="1">
      <c r="A79" s="16"/>
      <c r="B79" s="17">
        <v>73</v>
      </c>
      <c r="C79" s="18" t="s">
        <v>261</v>
      </c>
      <c r="D79" s="18">
        <v>87</v>
      </c>
      <c r="E79" s="18" t="s">
        <v>42</v>
      </c>
      <c r="F79" s="19" t="s">
        <v>309</v>
      </c>
      <c r="G79" s="19" t="s">
        <v>310</v>
      </c>
      <c r="H79" s="19" t="s">
        <v>289</v>
      </c>
      <c r="I79" s="19" t="s">
        <v>34</v>
      </c>
      <c r="J79" s="19" t="s">
        <v>311</v>
      </c>
      <c r="K79" s="18" t="s">
        <v>77</v>
      </c>
      <c r="L79" s="18">
        <v>9</v>
      </c>
      <c r="M79" s="18">
        <v>24</v>
      </c>
      <c r="N79" s="18">
        <v>33</v>
      </c>
      <c r="O79" s="18">
        <v>43.108512</v>
      </c>
      <c r="P79" s="26" t="s">
        <v>77</v>
      </c>
      <c r="Q79" s="28">
        <v>3</v>
      </c>
    </row>
    <row r="80" spans="1:17" ht="12.75" customHeight="1">
      <c r="A80" s="16"/>
      <c r="B80" s="17">
        <v>74</v>
      </c>
      <c r="C80" s="18" t="s">
        <v>261</v>
      </c>
      <c r="D80" s="18">
        <v>87</v>
      </c>
      <c r="E80" s="18" t="s">
        <v>65</v>
      </c>
      <c r="F80" s="19" t="s">
        <v>312</v>
      </c>
      <c r="G80" s="19" t="s">
        <v>124</v>
      </c>
      <c r="H80" s="19" t="s">
        <v>313</v>
      </c>
      <c r="I80" s="19" t="s">
        <v>34</v>
      </c>
      <c r="J80" s="19" t="s">
        <v>314</v>
      </c>
      <c r="K80" s="18" t="s">
        <v>131</v>
      </c>
      <c r="L80" s="18">
        <v>19</v>
      </c>
      <c r="M80" s="18">
        <v>51</v>
      </c>
      <c r="N80" s="18">
        <v>60</v>
      </c>
      <c r="O80" s="18">
        <v>90.689652</v>
      </c>
      <c r="P80" s="26" t="s">
        <v>64</v>
      </c>
      <c r="Q80" s="28">
        <v>5</v>
      </c>
    </row>
    <row r="81" spans="1:17" ht="12.75" customHeight="1">
      <c r="A81" s="16"/>
      <c r="B81" s="17">
        <v>75</v>
      </c>
      <c r="C81" s="18" t="s">
        <v>261</v>
      </c>
      <c r="D81" s="18">
        <v>87</v>
      </c>
      <c r="E81" s="18" t="s">
        <v>72</v>
      </c>
      <c r="F81" s="19" t="s">
        <v>315</v>
      </c>
      <c r="G81" s="19" t="s">
        <v>316</v>
      </c>
      <c r="H81" s="19" t="s">
        <v>47</v>
      </c>
      <c r="I81" s="19" t="s">
        <v>34</v>
      </c>
      <c r="J81" s="19" t="s">
        <v>317</v>
      </c>
      <c r="K81" s="18" t="s">
        <v>220</v>
      </c>
      <c r="L81" s="18">
        <v>14</v>
      </c>
      <c r="M81" s="18">
        <v>37</v>
      </c>
      <c r="N81" s="18">
        <v>47</v>
      </c>
      <c r="O81" s="18">
        <v>73.362011</v>
      </c>
      <c r="P81" s="26" t="s">
        <v>117</v>
      </c>
      <c r="Q81" s="28">
        <v>4</v>
      </c>
    </row>
    <row r="82" spans="1:17" ht="12.75" customHeight="1">
      <c r="A82" s="16"/>
      <c r="B82" s="17">
        <v>76</v>
      </c>
      <c r="C82" s="18" t="s">
        <v>261</v>
      </c>
      <c r="D82" s="18">
        <v>87</v>
      </c>
      <c r="E82" s="18" t="s">
        <v>118</v>
      </c>
      <c r="F82" s="19" t="s">
        <v>318</v>
      </c>
      <c r="G82" s="19" t="s">
        <v>319</v>
      </c>
      <c r="H82" s="19" t="s">
        <v>47</v>
      </c>
      <c r="I82" s="19" t="s">
        <v>34</v>
      </c>
      <c r="J82" s="19" t="s">
        <v>320</v>
      </c>
      <c r="K82" s="18" t="s">
        <v>107</v>
      </c>
      <c r="L82" s="18">
        <v>19</v>
      </c>
      <c r="M82" s="18">
        <v>51</v>
      </c>
      <c r="N82" s="18">
        <v>60</v>
      </c>
      <c r="O82" s="18">
        <v>90.689652</v>
      </c>
      <c r="P82" s="26" t="s">
        <v>64</v>
      </c>
      <c r="Q82" s="28">
        <v>5</v>
      </c>
    </row>
    <row r="83" spans="1:17" ht="12.75" customHeight="1">
      <c r="A83" s="16"/>
      <c r="B83" s="17">
        <v>77</v>
      </c>
      <c r="C83" s="18" t="s">
        <v>261</v>
      </c>
      <c r="D83" s="18">
        <v>87</v>
      </c>
      <c r="E83" s="18" t="s">
        <v>44</v>
      </c>
      <c r="F83" s="19" t="s">
        <v>321</v>
      </c>
      <c r="G83" s="19" t="s">
        <v>124</v>
      </c>
      <c r="H83" s="19" t="s">
        <v>190</v>
      </c>
      <c r="I83" s="19" t="s">
        <v>34</v>
      </c>
      <c r="J83" s="19" t="s">
        <v>322</v>
      </c>
      <c r="K83" s="18" t="s">
        <v>195</v>
      </c>
      <c r="L83" s="18">
        <v>18</v>
      </c>
      <c r="M83" s="18">
        <v>48</v>
      </c>
      <c r="N83" s="18">
        <v>58</v>
      </c>
      <c r="O83" s="18">
        <v>88.371893</v>
      </c>
      <c r="P83" s="26" t="s">
        <v>177</v>
      </c>
      <c r="Q83" s="28">
        <v>4</v>
      </c>
    </row>
    <row r="84" spans="1:17" ht="12.75" customHeight="1">
      <c r="A84" s="16"/>
      <c r="B84" s="17">
        <v>78</v>
      </c>
      <c r="C84" s="18" t="s">
        <v>261</v>
      </c>
      <c r="D84" s="18">
        <v>87</v>
      </c>
      <c r="E84" s="18" t="s">
        <v>42</v>
      </c>
      <c r="F84" s="19" t="s">
        <v>323</v>
      </c>
      <c r="G84" s="19" t="s">
        <v>292</v>
      </c>
      <c r="H84" s="19" t="s">
        <v>324</v>
      </c>
      <c r="I84" s="19" t="s">
        <v>34</v>
      </c>
      <c r="J84" s="19" t="s">
        <v>325</v>
      </c>
      <c r="K84" s="18" t="s">
        <v>326</v>
      </c>
      <c r="L84" s="18">
        <v>16</v>
      </c>
      <c r="M84" s="18">
        <v>43</v>
      </c>
      <c r="N84" s="18">
        <v>53</v>
      </c>
      <c r="O84" s="18">
        <v>82.319342</v>
      </c>
      <c r="P84" s="26" t="s">
        <v>126</v>
      </c>
      <c r="Q84" s="28">
        <v>4</v>
      </c>
    </row>
    <row r="85" spans="1:17" ht="12.75" customHeight="1">
      <c r="A85" s="16"/>
      <c r="B85" s="17"/>
      <c r="C85" s="18"/>
      <c r="D85" s="18"/>
      <c r="E85" s="18"/>
      <c r="F85" s="19" t="s">
        <v>429</v>
      </c>
      <c r="G85" s="19"/>
      <c r="H85" s="19"/>
      <c r="I85" s="19"/>
      <c r="J85" s="19"/>
      <c r="K85" s="18"/>
      <c r="L85" s="18"/>
      <c r="M85" s="18"/>
      <c r="N85" s="18"/>
      <c r="O85" s="18"/>
      <c r="P85" s="26"/>
      <c r="Q85" s="28">
        <v>3</v>
      </c>
    </row>
    <row r="86" spans="1:17" ht="12.75" customHeight="1">
      <c r="A86" s="16"/>
      <c r="B86" s="17">
        <v>79</v>
      </c>
      <c r="C86" s="18" t="s">
        <v>261</v>
      </c>
      <c r="D86" s="18">
        <v>87</v>
      </c>
      <c r="E86" s="18" t="s">
        <v>58</v>
      </c>
      <c r="F86" s="19" t="s">
        <v>327</v>
      </c>
      <c r="G86" s="19" t="s">
        <v>128</v>
      </c>
      <c r="H86" s="19" t="s">
        <v>328</v>
      </c>
      <c r="I86" s="19" t="s">
        <v>34</v>
      </c>
      <c r="J86" s="19" t="s">
        <v>329</v>
      </c>
      <c r="K86" s="18" t="s">
        <v>65</v>
      </c>
      <c r="L86" s="18">
        <v>13</v>
      </c>
      <c r="M86" s="18">
        <v>35</v>
      </c>
      <c r="N86" s="18">
        <v>44</v>
      </c>
      <c r="O86" s="18">
        <v>67.666905</v>
      </c>
      <c r="P86" s="26" t="s">
        <v>57</v>
      </c>
      <c r="Q86" s="28">
        <v>4</v>
      </c>
    </row>
    <row r="87" spans="1:17" ht="13.5" thickBot="1">
      <c r="A87" s="16"/>
      <c r="B87" s="20"/>
      <c r="C87" s="21"/>
      <c r="D87" s="21"/>
      <c r="E87" s="21"/>
      <c r="F87" s="21"/>
      <c r="G87" s="21"/>
      <c r="H87" s="21"/>
      <c r="I87" s="21"/>
      <c r="J87" s="21"/>
      <c r="K87" s="22" t="s">
        <v>1</v>
      </c>
      <c r="L87" s="23">
        <f>AVERAGE($L$7:$L$86)</f>
        <v>19.582278481012658</v>
      </c>
      <c r="M87" s="23">
        <f>AVERAGE($M$7:$M$86)</f>
        <v>52.44303797468354</v>
      </c>
      <c r="N87" s="23">
        <f>AVERAGE($N$7:$N$86)</f>
        <v>60.79746835443038</v>
      </c>
      <c r="O87" s="23">
        <f>AVERAGE($O$7:$O$86)</f>
        <v>84.35933544303798</v>
      </c>
      <c r="P87" s="25"/>
      <c r="Q87" s="24">
        <f>AVERAGE($Q$7:$Q$86)</f>
        <v>4.375</v>
      </c>
    </row>
    <row r="88" spans="2:13" ht="12.75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</row>
  </sheetData>
  <sheetProtection/>
  <autoFilter ref="A6:R87"/>
  <mergeCells count="4">
    <mergeCell ref="B5:Q5"/>
    <mergeCell ref="B4:Q4"/>
    <mergeCell ref="B1:Q1"/>
    <mergeCell ref="B2:Q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8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86"/>
  <sheetViews>
    <sheetView tabSelected="1" zoomScalePageLayoutView="0" workbookViewId="0" topLeftCell="G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75390625" style="0" customWidth="1"/>
    <col min="7" max="7" width="14.25390625" style="0" bestFit="1" customWidth="1"/>
    <col min="8" max="10" width="15.00390625" style="0" customWidth="1"/>
    <col min="11" max="11" width="14.625" style="0" customWidth="1"/>
    <col min="12" max="12" width="26.125" style="0" customWidth="1"/>
    <col min="13" max="13" width="18.125" style="0" customWidth="1"/>
    <col min="14" max="14" width="8.25390625" style="0" customWidth="1"/>
  </cols>
  <sheetData>
    <row r="1" spans="2:14" ht="16.5">
      <c r="B1" s="36" t="str">
        <f>S1_Title</f>
        <v>Протокол проверки результатов Единого государственного экзамена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"/>
    </row>
    <row r="2" spans="2:14" ht="16.5">
      <c r="B2" s="36" t="str">
        <f>S1_FileName</f>
        <v>63-Самарская область  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2"/>
    </row>
    <row r="3" spans="2:13" ht="16.5">
      <c r="B3" s="31" t="s">
        <v>428</v>
      </c>
      <c r="C3" s="30"/>
      <c r="D3" s="30"/>
      <c r="E3" s="30"/>
      <c r="F3" s="30"/>
      <c r="G3" s="30"/>
      <c r="H3" s="30"/>
      <c r="I3" s="30"/>
      <c r="J3" s="31" t="str">
        <f>S1_SchoolCode</f>
        <v>255367</v>
      </c>
      <c r="K3" s="31"/>
      <c r="L3" s="31"/>
      <c r="M3" s="31"/>
    </row>
    <row r="4" spans="2:13" ht="17.25" thickBot="1">
      <c r="B4" s="36" t="str">
        <f>S1_SubjectCode</f>
        <v>02-Математика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2:13" ht="25.5">
      <c r="B5" s="8" t="s">
        <v>2</v>
      </c>
      <c r="C5" s="7" t="str">
        <f>S1_FName1</f>
        <v>Класс</v>
      </c>
      <c r="D5" s="7" t="str">
        <f>S1_FName2</f>
        <v>Код ППЭ</v>
      </c>
      <c r="E5" s="7" t="str">
        <f>S1_FName3</f>
        <v>Аудитория</v>
      </c>
      <c r="F5" s="7" t="str">
        <f>S1_FName4</f>
        <v>Фамилия</v>
      </c>
      <c r="G5" s="7" t="str">
        <f>S1_FName5</f>
        <v>Имя</v>
      </c>
      <c r="H5" s="7" t="str">
        <f>S1_FName6</f>
        <v>Отчество</v>
      </c>
      <c r="I5" s="7" t="str">
        <f>S1_FName13</f>
        <v>Серия документа</v>
      </c>
      <c r="J5" s="7" t="str">
        <f>S1_FName14</f>
        <v>Номер документа</v>
      </c>
      <c r="K5" s="7" t="str">
        <f>S1_FName10</f>
        <v>Задания типа А</v>
      </c>
      <c r="L5" s="7" t="str">
        <f>S1_FName11</f>
        <v>Задания типа В</v>
      </c>
      <c r="M5" s="7" t="str">
        <f>S1_FName12</f>
        <v>Задания типа C</v>
      </c>
    </row>
    <row r="6" spans="1:13" ht="12.75" customHeight="1">
      <c r="A6" s="4"/>
      <c r="B6" s="9">
        <v>1</v>
      </c>
      <c r="C6" s="5" t="s">
        <v>29</v>
      </c>
      <c r="D6" s="5">
        <v>87</v>
      </c>
      <c r="E6" s="5" t="s">
        <v>30</v>
      </c>
      <c r="F6" s="6" t="s">
        <v>31</v>
      </c>
      <c r="G6" s="6" t="s">
        <v>32</v>
      </c>
      <c r="H6" s="6" t="s">
        <v>33</v>
      </c>
      <c r="I6" s="6" t="s">
        <v>34</v>
      </c>
      <c r="J6" s="6" t="s">
        <v>35</v>
      </c>
      <c r="K6" s="6" t="s">
        <v>330</v>
      </c>
      <c r="L6" s="6" t="s">
        <v>331</v>
      </c>
      <c r="M6" s="6" t="s">
        <v>332</v>
      </c>
    </row>
    <row r="7" spans="1:13" ht="12.75" customHeight="1">
      <c r="A7" s="4"/>
      <c r="B7" s="9">
        <v>2</v>
      </c>
      <c r="C7" s="5" t="s">
        <v>29</v>
      </c>
      <c r="D7" s="5">
        <v>87</v>
      </c>
      <c r="E7" s="5" t="s">
        <v>37</v>
      </c>
      <c r="F7" s="6" t="s">
        <v>38</v>
      </c>
      <c r="G7" s="6" t="s">
        <v>39</v>
      </c>
      <c r="H7" s="6" t="s">
        <v>40</v>
      </c>
      <c r="I7" s="6" t="s">
        <v>34</v>
      </c>
      <c r="J7" s="6" t="s">
        <v>41</v>
      </c>
      <c r="K7" s="6" t="s">
        <v>333</v>
      </c>
      <c r="L7" s="6" t="s">
        <v>334</v>
      </c>
      <c r="M7" s="6" t="s">
        <v>335</v>
      </c>
    </row>
    <row r="8" spans="1:13" ht="12.75" customHeight="1">
      <c r="A8" s="4"/>
      <c r="B8" s="9">
        <v>3</v>
      </c>
      <c r="C8" s="5" t="s">
        <v>29</v>
      </c>
      <c r="D8" s="5">
        <v>87</v>
      </c>
      <c r="E8" s="5" t="s">
        <v>44</v>
      </c>
      <c r="F8" s="6" t="s">
        <v>45</v>
      </c>
      <c r="G8" s="6" t="s">
        <v>46</v>
      </c>
      <c r="H8" s="6" t="s">
        <v>47</v>
      </c>
      <c r="I8" s="6" t="s">
        <v>34</v>
      </c>
      <c r="J8" s="6" t="s">
        <v>48</v>
      </c>
      <c r="K8" s="6" t="s">
        <v>330</v>
      </c>
      <c r="L8" s="6" t="s">
        <v>331</v>
      </c>
      <c r="M8" s="6" t="s">
        <v>336</v>
      </c>
    </row>
    <row r="9" spans="1:13" ht="12.75" customHeight="1">
      <c r="A9" s="4"/>
      <c r="B9" s="9">
        <v>4</v>
      </c>
      <c r="C9" s="5" t="s">
        <v>29</v>
      </c>
      <c r="D9" s="5">
        <v>87</v>
      </c>
      <c r="E9" s="5" t="s">
        <v>51</v>
      </c>
      <c r="F9" s="6" t="s">
        <v>52</v>
      </c>
      <c r="G9" s="6" t="s">
        <v>53</v>
      </c>
      <c r="H9" s="6" t="s">
        <v>54</v>
      </c>
      <c r="I9" s="6" t="s">
        <v>34</v>
      </c>
      <c r="J9" s="6" t="s">
        <v>55</v>
      </c>
      <c r="K9" s="6" t="s">
        <v>330</v>
      </c>
      <c r="L9" s="6" t="s">
        <v>337</v>
      </c>
      <c r="M9" s="6" t="s">
        <v>338</v>
      </c>
    </row>
    <row r="10" spans="1:13" ht="12.75" customHeight="1">
      <c r="A10" s="4"/>
      <c r="B10" s="9">
        <v>5</v>
      </c>
      <c r="C10" s="5" t="s">
        <v>29</v>
      </c>
      <c r="D10" s="5">
        <v>87</v>
      </c>
      <c r="E10" s="5" t="s">
        <v>58</v>
      </c>
      <c r="F10" s="6" t="s">
        <v>59</v>
      </c>
      <c r="G10" s="6" t="s">
        <v>60</v>
      </c>
      <c r="H10" s="6" t="s">
        <v>61</v>
      </c>
      <c r="I10" s="6" t="s">
        <v>34</v>
      </c>
      <c r="J10" s="6" t="s">
        <v>62</v>
      </c>
      <c r="K10" s="6" t="s">
        <v>330</v>
      </c>
      <c r="L10" s="6" t="s">
        <v>339</v>
      </c>
      <c r="M10" s="6" t="s">
        <v>340</v>
      </c>
    </row>
    <row r="11" spans="1:13" ht="12.75" customHeight="1">
      <c r="A11" s="4"/>
      <c r="B11" s="9">
        <v>6</v>
      </c>
      <c r="C11" s="5" t="s">
        <v>29</v>
      </c>
      <c r="D11" s="5">
        <v>87</v>
      </c>
      <c r="E11" s="5" t="s">
        <v>65</v>
      </c>
      <c r="F11" s="6" t="s">
        <v>66</v>
      </c>
      <c r="G11" s="6" t="s">
        <v>67</v>
      </c>
      <c r="H11" s="6" t="s">
        <v>68</v>
      </c>
      <c r="I11" s="6" t="s">
        <v>34</v>
      </c>
      <c r="J11" s="6" t="s">
        <v>69</v>
      </c>
      <c r="K11" s="6" t="s">
        <v>330</v>
      </c>
      <c r="L11" s="6" t="s">
        <v>341</v>
      </c>
      <c r="M11" s="6" t="s">
        <v>342</v>
      </c>
    </row>
    <row r="12" spans="1:13" ht="12.75" customHeight="1">
      <c r="A12" s="4"/>
      <c r="B12" s="9">
        <v>7</v>
      </c>
      <c r="C12" s="5" t="s">
        <v>29</v>
      </c>
      <c r="D12" s="5">
        <v>87</v>
      </c>
      <c r="E12" s="5" t="s">
        <v>72</v>
      </c>
      <c r="F12" s="6" t="s">
        <v>73</v>
      </c>
      <c r="G12" s="6" t="s">
        <v>74</v>
      </c>
      <c r="H12" s="6" t="s">
        <v>75</v>
      </c>
      <c r="I12" s="6" t="s">
        <v>34</v>
      </c>
      <c r="J12" s="6" t="s">
        <v>76</v>
      </c>
      <c r="K12" s="6" t="s">
        <v>330</v>
      </c>
      <c r="L12" s="6" t="s">
        <v>343</v>
      </c>
      <c r="M12" s="6" t="s">
        <v>344</v>
      </c>
    </row>
    <row r="13" spans="1:13" ht="12.75" customHeight="1">
      <c r="A13" s="4"/>
      <c r="B13" s="9">
        <v>8</v>
      </c>
      <c r="C13" s="5" t="s">
        <v>29</v>
      </c>
      <c r="D13" s="5">
        <v>87</v>
      </c>
      <c r="E13" s="5" t="s">
        <v>51</v>
      </c>
      <c r="F13" s="6" t="s">
        <v>79</v>
      </c>
      <c r="G13" s="6" t="s">
        <v>80</v>
      </c>
      <c r="H13" s="6" t="s">
        <v>81</v>
      </c>
      <c r="I13" s="6" t="s">
        <v>34</v>
      </c>
      <c r="J13" s="6" t="s">
        <v>82</v>
      </c>
      <c r="K13" s="6" t="s">
        <v>330</v>
      </c>
      <c r="L13" s="6" t="s">
        <v>331</v>
      </c>
      <c r="M13" s="6" t="s">
        <v>345</v>
      </c>
    </row>
    <row r="14" spans="1:13" ht="12.75" customHeight="1">
      <c r="A14" s="4"/>
      <c r="B14" s="9">
        <v>9</v>
      </c>
      <c r="C14" s="5" t="s">
        <v>29</v>
      </c>
      <c r="D14" s="5">
        <v>87</v>
      </c>
      <c r="E14" s="5" t="s">
        <v>65</v>
      </c>
      <c r="F14" s="6" t="s">
        <v>85</v>
      </c>
      <c r="G14" s="6" t="s">
        <v>32</v>
      </c>
      <c r="H14" s="6" t="s">
        <v>61</v>
      </c>
      <c r="I14" s="6" t="s">
        <v>34</v>
      </c>
      <c r="J14" s="6" t="s">
        <v>86</v>
      </c>
      <c r="K14" s="6" t="s">
        <v>330</v>
      </c>
      <c r="L14" s="6" t="s">
        <v>346</v>
      </c>
      <c r="M14" s="6" t="s">
        <v>347</v>
      </c>
    </row>
    <row r="15" spans="1:13" ht="12.75" customHeight="1">
      <c r="A15" s="4"/>
      <c r="B15" s="9">
        <v>10</v>
      </c>
      <c r="C15" s="5" t="s">
        <v>29</v>
      </c>
      <c r="D15" s="5">
        <v>87</v>
      </c>
      <c r="E15" s="5" t="s">
        <v>65</v>
      </c>
      <c r="F15" s="6" t="s">
        <v>88</v>
      </c>
      <c r="G15" s="6" t="s">
        <v>89</v>
      </c>
      <c r="H15" s="6" t="s">
        <v>90</v>
      </c>
      <c r="I15" s="6" t="s">
        <v>34</v>
      </c>
      <c r="J15" s="6" t="s">
        <v>91</v>
      </c>
      <c r="K15" s="6" t="s">
        <v>330</v>
      </c>
      <c r="L15" s="6" t="s">
        <v>348</v>
      </c>
      <c r="M15" s="6" t="s">
        <v>338</v>
      </c>
    </row>
    <row r="16" spans="1:13" ht="12.75" customHeight="1">
      <c r="A16" s="4"/>
      <c r="B16" s="9">
        <v>11</v>
      </c>
      <c r="C16" s="5" t="s">
        <v>29</v>
      </c>
      <c r="D16" s="5">
        <v>87</v>
      </c>
      <c r="E16" s="5" t="s">
        <v>44</v>
      </c>
      <c r="F16" s="6" t="s">
        <v>93</v>
      </c>
      <c r="G16" s="6" t="s">
        <v>94</v>
      </c>
      <c r="H16" s="6" t="s">
        <v>81</v>
      </c>
      <c r="I16" s="6" t="s">
        <v>34</v>
      </c>
      <c r="J16" s="6" t="s">
        <v>95</v>
      </c>
      <c r="K16" s="6" t="s">
        <v>330</v>
      </c>
      <c r="L16" s="6" t="s">
        <v>331</v>
      </c>
      <c r="M16" s="6" t="s">
        <v>349</v>
      </c>
    </row>
    <row r="17" spans="1:13" ht="12.75" customHeight="1">
      <c r="A17" s="4"/>
      <c r="B17" s="9">
        <v>12</v>
      </c>
      <c r="C17" s="5" t="s">
        <v>29</v>
      </c>
      <c r="D17" s="5">
        <v>87</v>
      </c>
      <c r="E17" s="5" t="s">
        <v>42</v>
      </c>
      <c r="F17" s="6" t="s">
        <v>96</v>
      </c>
      <c r="G17" s="6" t="s">
        <v>97</v>
      </c>
      <c r="H17" s="6" t="s">
        <v>98</v>
      </c>
      <c r="I17" s="6" t="s">
        <v>34</v>
      </c>
      <c r="J17" s="6" t="s">
        <v>99</v>
      </c>
      <c r="K17" s="6" t="s">
        <v>330</v>
      </c>
      <c r="L17" s="6" t="s">
        <v>350</v>
      </c>
      <c r="M17" s="6" t="s">
        <v>351</v>
      </c>
    </row>
    <row r="18" spans="1:13" ht="12.75" customHeight="1">
      <c r="A18" s="4"/>
      <c r="B18" s="9">
        <v>13</v>
      </c>
      <c r="C18" s="5" t="s">
        <v>29</v>
      </c>
      <c r="D18" s="5">
        <v>87</v>
      </c>
      <c r="E18" s="5" t="s">
        <v>43</v>
      </c>
      <c r="F18" s="6" t="s">
        <v>101</v>
      </c>
      <c r="G18" s="6" t="s">
        <v>102</v>
      </c>
      <c r="H18" s="6" t="s">
        <v>103</v>
      </c>
      <c r="I18" s="6" t="s">
        <v>34</v>
      </c>
      <c r="J18" s="6" t="s">
        <v>104</v>
      </c>
      <c r="K18" s="6" t="s">
        <v>330</v>
      </c>
      <c r="L18" s="6" t="s">
        <v>341</v>
      </c>
      <c r="M18" s="6" t="s">
        <v>352</v>
      </c>
    </row>
    <row r="19" spans="1:13" ht="12.75" customHeight="1">
      <c r="A19" s="4"/>
      <c r="B19" s="9">
        <v>14</v>
      </c>
      <c r="C19" s="5" t="s">
        <v>29</v>
      </c>
      <c r="D19" s="5">
        <v>87</v>
      </c>
      <c r="E19" s="5" t="s">
        <v>107</v>
      </c>
      <c r="F19" s="6" t="s">
        <v>108</v>
      </c>
      <c r="G19" s="6" t="s">
        <v>109</v>
      </c>
      <c r="H19" s="6" t="s">
        <v>110</v>
      </c>
      <c r="I19" s="6" t="s">
        <v>34</v>
      </c>
      <c r="J19" s="6" t="s">
        <v>111</v>
      </c>
      <c r="K19" s="6" t="s">
        <v>330</v>
      </c>
      <c r="L19" s="6" t="s">
        <v>353</v>
      </c>
      <c r="M19" s="6" t="s">
        <v>335</v>
      </c>
    </row>
    <row r="20" spans="1:13" ht="12.75" customHeight="1">
      <c r="A20" s="4"/>
      <c r="B20" s="9">
        <v>15</v>
      </c>
      <c r="C20" s="5" t="s">
        <v>29</v>
      </c>
      <c r="D20" s="5">
        <v>87</v>
      </c>
      <c r="E20" s="5" t="s">
        <v>113</v>
      </c>
      <c r="F20" s="6" t="s">
        <v>114</v>
      </c>
      <c r="G20" s="6" t="s">
        <v>94</v>
      </c>
      <c r="H20" s="6" t="s">
        <v>75</v>
      </c>
      <c r="I20" s="6" t="s">
        <v>34</v>
      </c>
      <c r="J20" s="6" t="s">
        <v>115</v>
      </c>
      <c r="K20" s="6" t="s">
        <v>354</v>
      </c>
      <c r="L20" s="6" t="s">
        <v>355</v>
      </c>
      <c r="M20" s="6" t="s">
        <v>356</v>
      </c>
    </row>
    <row r="21" spans="1:13" ht="12.75" customHeight="1">
      <c r="A21" s="4"/>
      <c r="B21" s="9">
        <v>16</v>
      </c>
      <c r="C21" s="5" t="s">
        <v>29</v>
      </c>
      <c r="D21" s="5">
        <v>87</v>
      </c>
      <c r="E21" s="5" t="s">
        <v>118</v>
      </c>
      <c r="F21" s="6" t="s">
        <v>119</v>
      </c>
      <c r="G21" s="6" t="s">
        <v>120</v>
      </c>
      <c r="H21" s="6" t="s">
        <v>121</v>
      </c>
      <c r="I21" s="6" t="s">
        <v>34</v>
      </c>
      <c r="J21" s="6" t="s">
        <v>122</v>
      </c>
      <c r="K21" s="6" t="s">
        <v>330</v>
      </c>
      <c r="L21" s="6" t="s">
        <v>348</v>
      </c>
      <c r="M21" s="6" t="s">
        <v>357</v>
      </c>
    </row>
    <row r="22" spans="1:13" ht="12.75" customHeight="1">
      <c r="A22" s="4"/>
      <c r="B22" s="9">
        <v>17</v>
      </c>
      <c r="C22" s="5" t="s">
        <v>29</v>
      </c>
      <c r="D22" s="5">
        <v>87</v>
      </c>
      <c r="E22" s="5" t="s">
        <v>117</v>
      </c>
      <c r="F22" s="6" t="s">
        <v>123</v>
      </c>
      <c r="G22" s="6" t="s">
        <v>124</v>
      </c>
      <c r="H22" s="6" t="s">
        <v>47</v>
      </c>
      <c r="I22" s="6" t="s">
        <v>34</v>
      </c>
      <c r="J22" s="6" t="s">
        <v>125</v>
      </c>
      <c r="K22" s="6" t="s">
        <v>330</v>
      </c>
      <c r="L22" s="6" t="s">
        <v>331</v>
      </c>
      <c r="M22" s="6" t="s">
        <v>358</v>
      </c>
    </row>
    <row r="23" spans="1:13" ht="12.75" customHeight="1">
      <c r="A23" s="4"/>
      <c r="B23" s="9">
        <v>18</v>
      </c>
      <c r="C23" s="5" t="s">
        <v>29</v>
      </c>
      <c r="D23" s="5">
        <v>87</v>
      </c>
      <c r="E23" s="5" t="s">
        <v>126</v>
      </c>
      <c r="F23" s="6" t="s">
        <v>127</v>
      </c>
      <c r="G23" s="6" t="s">
        <v>128</v>
      </c>
      <c r="H23" s="6" t="s">
        <v>129</v>
      </c>
      <c r="I23" s="6" t="s">
        <v>34</v>
      </c>
      <c r="J23" s="6" t="s">
        <v>130</v>
      </c>
      <c r="K23" s="6" t="s">
        <v>330</v>
      </c>
      <c r="L23" s="6" t="s">
        <v>331</v>
      </c>
      <c r="M23" s="6" t="s">
        <v>359</v>
      </c>
    </row>
    <row r="24" spans="1:13" ht="12.75" customHeight="1">
      <c r="A24" s="4"/>
      <c r="B24" s="9">
        <v>19</v>
      </c>
      <c r="C24" s="5" t="s">
        <v>29</v>
      </c>
      <c r="D24" s="5">
        <v>87</v>
      </c>
      <c r="E24" s="5" t="s">
        <v>43</v>
      </c>
      <c r="F24" s="6" t="s">
        <v>133</v>
      </c>
      <c r="G24" s="6" t="s">
        <v>97</v>
      </c>
      <c r="H24" s="6" t="s">
        <v>134</v>
      </c>
      <c r="I24" s="6" t="s">
        <v>34</v>
      </c>
      <c r="J24" s="6" t="s">
        <v>135</v>
      </c>
      <c r="K24" s="6" t="s">
        <v>360</v>
      </c>
      <c r="L24" s="6" t="s">
        <v>361</v>
      </c>
      <c r="M24" s="6" t="s">
        <v>362</v>
      </c>
    </row>
    <row r="25" spans="1:13" ht="12.75" customHeight="1">
      <c r="A25" s="4"/>
      <c r="B25" s="9">
        <v>20</v>
      </c>
      <c r="C25" s="5" t="s">
        <v>29</v>
      </c>
      <c r="D25" s="5">
        <v>87</v>
      </c>
      <c r="E25" s="5" t="s">
        <v>37</v>
      </c>
      <c r="F25" s="6" t="s">
        <v>137</v>
      </c>
      <c r="G25" s="6" t="s">
        <v>60</v>
      </c>
      <c r="H25" s="6" t="s">
        <v>81</v>
      </c>
      <c r="I25" s="6" t="s">
        <v>34</v>
      </c>
      <c r="J25" s="6" t="s">
        <v>138</v>
      </c>
      <c r="K25" s="6" t="s">
        <v>330</v>
      </c>
      <c r="L25" s="6" t="s">
        <v>331</v>
      </c>
      <c r="M25" s="6" t="s">
        <v>363</v>
      </c>
    </row>
    <row r="26" spans="1:13" ht="12.75" customHeight="1">
      <c r="A26" s="4"/>
      <c r="B26" s="9">
        <v>21</v>
      </c>
      <c r="C26" s="5" t="s">
        <v>29</v>
      </c>
      <c r="D26" s="5">
        <v>87</v>
      </c>
      <c r="E26" s="5" t="s">
        <v>107</v>
      </c>
      <c r="F26" s="6" t="s">
        <v>139</v>
      </c>
      <c r="G26" s="6" t="s">
        <v>120</v>
      </c>
      <c r="H26" s="6" t="s">
        <v>110</v>
      </c>
      <c r="I26" s="6" t="s">
        <v>34</v>
      </c>
      <c r="J26" s="6" t="s">
        <v>140</v>
      </c>
      <c r="K26" s="6" t="s">
        <v>330</v>
      </c>
      <c r="L26" s="6" t="s">
        <v>331</v>
      </c>
      <c r="M26" s="6" t="s">
        <v>364</v>
      </c>
    </row>
    <row r="27" spans="1:13" ht="12.75" customHeight="1">
      <c r="A27" s="4"/>
      <c r="B27" s="9">
        <v>22</v>
      </c>
      <c r="C27" s="5" t="s">
        <v>29</v>
      </c>
      <c r="D27" s="5">
        <v>87</v>
      </c>
      <c r="E27" s="5" t="s">
        <v>113</v>
      </c>
      <c r="F27" s="6" t="s">
        <v>141</v>
      </c>
      <c r="G27" s="6" t="s">
        <v>142</v>
      </c>
      <c r="H27" s="6" t="s">
        <v>134</v>
      </c>
      <c r="I27" s="6" t="s">
        <v>34</v>
      </c>
      <c r="J27" s="6" t="s">
        <v>143</v>
      </c>
      <c r="K27" s="6" t="s">
        <v>330</v>
      </c>
      <c r="L27" s="6" t="s">
        <v>365</v>
      </c>
      <c r="M27" s="6" t="s">
        <v>349</v>
      </c>
    </row>
    <row r="28" spans="1:13" ht="12.75" customHeight="1">
      <c r="A28" s="4"/>
      <c r="B28" s="9">
        <v>23</v>
      </c>
      <c r="C28" s="5" t="s">
        <v>29</v>
      </c>
      <c r="D28" s="5">
        <v>87</v>
      </c>
      <c r="E28" s="5" t="s">
        <v>58</v>
      </c>
      <c r="F28" s="6" t="s">
        <v>144</v>
      </c>
      <c r="G28" s="6" t="s">
        <v>145</v>
      </c>
      <c r="H28" s="6" t="s">
        <v>110</v>
      </c>
      <c r="I28" s="6" t="s">
        <v>34</v>
      </c>
      <c r="J28" s="6" t="s">
        <v>146</v>
      </c>
      <c r="K28" s="6" t="s">
        <v>330</v>
      </c>
      <c r="L28" s="6" t="s">
        <v>341</v>
      </c>
      <c r="M28" s="6" t="s">
        <v>366</v>
      </c>
    </row>
    <row r="29" spans="1:13" ht="12.75" customHeight="1">
      <c r="A29" s="4"/>
      <c r="B29" s="9">
        <v>24</v>
      </c>
      <c r="C29" s="5" t="s">
        <v>29</v>
      </c>
      <c r="D29" s="5">
        <v>87</v>
      </c>
      <c r="E29" s="5" t="s">
        <v>42</v>
      </c>
      <c r="F29" s="6" t="s">
        <v>149</v>
      </c>
      <c r="G29" s="6" t="s">
        <v>142</v>
      </c>
      <c r="H29" s="6" t="s">
        <v>90</v>
      </c>
      <c r="I29" s="6" t="s">
        <v>34</v>
      </c>
      <c r="J29" s="6" t="s">
        <v>150</v>
      </c>
      <c r="K29" s="6" t="s">
        <v>330</v>
      </c>
      <c r="L29" s="6" t="s">
        <v>348</v>
      </c>
      <c r="M29" s="6" t="s">
        <v>351</v>
      </c>
    </row>
    <row r="30" spans="1:13" ht="12.75" customHeight="1">
      <c r="A30" s="4"/>
      <c r="B30" s="9">
        <v>25</v>
      </c>
      <c r="C30" s="5" t="s">
        <v>29</v>
      </c>
      <c r="D30" s="5">
        <v>87</v>
      </c>
      <c r="E30" s="5" t="s">
        <v>152</v>
      </c>
      <c r="F30" s="6" t="s">
        <v>153</v>
      </c>
      <c r="G30" s="6" t="s">
        <v>154</v>
      </c>
      <c r="H30" s="6" t="s">
        <v>155</v>
      </c>
      <c r="I30" s="6" t="s">
        <v>156</v>
      </c>
      <c r="J30" s="6" t="s">
        <v>157</v>
      </c>
      <c r="K30" s="6" t="s">
        <v>330</v>
      </c>
      <c r="L30" s="6" t="s">
        <v>346</v>
      </c>
      <c r="M30" s="6" t="s">
        <v>356</v>
      </c>
    </row>
    <row r="31" spans="1:13" ht="12.75" customHeight="1">
      <c r="A31" s="4"/>
      <c r="B31" s="9">
        <v>26</v>
      </c>
      <c r="C31" s="5" t="s">
        <v>29</v>
      </c>
      <c r="D31" s="5">
        <v>87</v>
      </c>
      <c r="E31" s="5" t="s">
        <v>126</v>
      </c>
      <c r="F31" s="6" t="s">
        <v>158</v>
      </c>
      <c r="G31" s="6" t="s">
        <v>142</v>
      </c>
      <c r="H31" s="6" t="s">
        <v>159</v>
      </c>
      <c r="I31" s="6" t="s">
        <v>34</v>
      </c>
      <c r="J31" s="6" t="s">
        <v>160</v>
      </c>
      <c r="K31" s="6" t="s">
        <v>367</v>
      </c>
      <c r="L31" s="6" t="s">
        <v>368</v>
      </c>
      <c r="M31" s="6" t="s">
        <v>364</v>
      </c>
    </row>
    <row r="32" spans="1:13" ht="12.75" customHeight="1">
      <c r="A32" s="4"/>
      <c r="B32" s="9">
        <v>27</v>
      </c>
      <c r="C32" s="5" t="s">
        <v>29</v>
      </c>
      <c r="D32" s="5">
        <v>87</v>
      </c>
      <c r="E32" s="5" t="s">
        <v>57</v>
      </c>
      <c r="F32" s="6" t="s">
        <v>162</v>
      </c>
      <c r="G32" s="6" t="s">
        <v>163</v>
      </c>
      <c r="H32" s="6" t="s">
        <v>164</v>
      </c>
      <c r="I32" s="6" t="s">
        <v>34</v>
      </c>
      <c r="J32" s="6" t="s">
        <v>165</v>
      </c>
      <c r="K32" s="6" t="s">
        <v>330</v>
      </c>
      <c r="L32" s="6" t="s">
        <v>369</v>
      </c>
      <c r="M32" s="6" t="s">
        <v>370</v>
      </c>
    </row>
    <row r="33" spans="1:13" ht="12.75" customHeight="1">
      <c r="A33" s="4"/>
      <c r="B33" s="9">
        <v>28</v>
      </c>
      <c r="C33" s="5" t="s">
        <v>29</v>
      </c>
      <c r="D33" s="5">
        <v>87</v>
      </c>
      <c r="E33" s="5" t="s">
        <v>118</v>
      </c>
      <c r="F33" s="6" t="s">
        <v>167</v>
      </c>
      <c r="G33" s="6" t="s">
        <v>168</v>
      </c>
      <c r="H33" s="6" t="s">
        <v>169</v>
      </c>
      <c r="I33" s="6" t="s">
        <v>34</v>
      </c>
      <c r="J33" s="6" t="s">
        <v>170</v>
      </c>
      <c r="K33" s="6" t="s">
        <v>333</v>
      </c>
      <c r="L33" s="6" t="s">
        <v>350</v>
      </c>
      <c r="M33" s="6" t="s">
        <v>335</v>
      </c>
    </row>
    <row r="34" spans="1:13" ht="12.75" customHeight="1">
      <c r="A34" s="4"/>
      <c r="B34" s="9">
        <v>29</v>
      </c>
      <c r="C34" s="5" t="s">
        <v>172</v>
      </c>
      <c r="D34" s="5">
        <v>87</v>
      </c>
      <c r="E34" s="5" t="s">
        <v>42</v>
      </c>
      <c r="F34" s="6" t="s">
        <v>173</v>
      </c>
      <c r="G34" s="6" t="s">
        <v>174</v>
      </c>
      <c r="H34" s="6" t="s">
        <v>175</v>
      </c>
      <c r="I34" s="6" t="s">
        <v>34</v>
      </c>
      <c r="J34" s="6" t="s">
        <v>176</v>
      </c>
      <c r="K34" s="6" t="s">
        <v>330</v>
      </c>
      <c r="L34" s="6" t="s">
        <v>371</v>
      </c>
      <c r="M34" s="6" t="s">
        <v>342</v>
      </c>
    </row>
    <row r="35" spans="1:13" ht="12.75" customHeight="1">
      <c r="A35" s="4"/>
      <c r="B35" s="9">
        <v>30</v>
      </c>
      <c r="C35" s="5" t="s">
        <v>172</v>
      </c>
      <c r="D35" s="5">
        <v>87</v>
      </c>
      <c r="E35" s="5" t="s">
        <v>118</v>
      </c>
      <c r="F35" s="6" t="s">
        <v>178</v>
      </c>
      <c r="G35" s="6" t="s">
        <v>179</v>
      </c>
      <c r="H35" s="6" t="s">
        <v>90</v>
      </c>
      <c r="I35" s="6" t="s">
        <v>34</v>
      </c>
      <c r="J35" s="6" t="s">
        <v>180</v>
      </c>
      <c r="K35" s="6" t="s">
        <v>330</v>
      </c>
      <c r="L35" s="6" t="s">
        <v>372</v>
      </c>
      <c r="M35" s="6" t="s">
        <v>373</v>
      </c>
    </row>
    <row r="36" spans="1:13" ht="12.75" customHeight="1">
      <c r="A36" s="4"/>
      <c r="B36" s="9">
        <v>31</v>
      </c>
      <c r="C36" s="5" t="s">
        <v>172</v>
      </c>
      <c r="D36" s="5">
        <v>87</v>
      </c>
      <c r="E36" s="5" t="s">
        <v>58</v>
      </c>
      <c r="F36" s="6" t="s">
        <v>181</v>
      </c>
      <c r="G36" s="6" t="s">
        <v>182</v>
      </c>
      <c r="H36" s="6" t="s">
        <v>68</v>
      </c>
      <c r="I36" s="6" t="s">
        <v>34</v>
      </c>
      <c r="J36" s="6" t="s">
        <v>183</v>
      </c>
      <c r="K36" s="6" t="s">
        <v>330</v>
      </c>
      <c r="L36" s="6" t="s">
        <v>350</v>
      </c>
      <c r="M36" s="6" t="s">
        <v>342</v>
      </c>
    </row>
    <row r="37" spans="1:13" ht="12.75" customHeight="1">
      <c r="A37" s="4"/>
      <c r="B37" s="9">
        <v>32</v>
      </c>
      <c r="C37" s="5" t="s">
        <v>172</v>
      </c>
      <c r="D37" s="5">
        <v>87</v>
      </c>
      <c r="E37" s="5" t="s">
        <v>44</v>
      </c>
      <c r="F37" s="6" t="s">
        <v>85</v>
      </c>
      <c r="G37" s="6" t="s">
        <v>32</v>
      </c>
      <c r="H37" s="6" t="s">
        <v>81</v>
      </c>
      <c r="I37" s="6" t="s">
        <v>34</v>
      </c>
      <c r="J37" s="6" t="s">
        <v>184</v>
      </c>
      <c r="K37" s="6" t="s">
        <v>374</v>
      </c>
      <c r="L37" s="6" t="s">
        <v>375</v>
      </c>
      <c r="M37" s="6" t="s">
        <v>376</v>
      </c>
    </row>
    <row r="38" spans="1:13" ht="12.75" customHeight="1">
      <c r="A38" s="4"/>
      <c r="B38" s="9">
        <v>33</v>
      </c>
      <c r="C38" s="5" t="s">
        <v>172</v>
      </c>
      <c r="D38" s="5">
        <v>87</v>
      </c>
      <c r="E38" s="5" t="s">
        <v>126</v>
      </c>
      <c r="F38" s="6" t="s">
        <v>186</v>
      </c>
      <c r="G38" s="6" t="s">
        <v>120</v>
      </c>
      <c r="H38" s="6" t="s">
        <v>110</v>
      </c>
      <c r="I38" s="6" t="s">
        <v>34</v>
      </c>
      <c r="J38" s="6" t="s">
        <v>187</v>
      </c>
      <c r="K38" s="6" t="s">
        <v>377</v>
      </c>
      <c r="L38" s="6" t="s">
        <v>378</v>
      </c>
      <c r="M38" s="6" t="s">
        <v>376</v>
      </c>
    </row>
    <row r="39" spans="1:13" ht="12.75" customHeight="1">
      <c r="A39" s="4"/>
      <c r="B39" s="9">
        <v>34</v>
      </c>
      <c r="C39" s="5" t="s">
        <v>172</v>
      </c>
      <c r="D39" s="5">
        <v>87</v>
      </c>
      <c r="E39" s="5" t="s">
        <v>118</v>
      </c>
      <c r="F39" s="6" t="s">
        <v>189</v>
      </c>
      <c r="G39" s="6" t="s">
        <v>145</v>
      </c>
      <c r="H39" s="6" t="s">
        <v>190</v>
      </c>
      <c r="I39" s="6" t="s">
        <v>34</v>
      </c>
      <c r="J39" s="6" t="s">
        <v>191</v>
      </c>
      <c r="K39" s="6" t="s">
        <v>379</v>
      </c>
      <c r="L39" s="6" t="s">
        <v>380</v>
      </c>
      <c r="M39" s="6" t="s">
        <v>349</v>
      </c>
    </row>
    <row r="40" spans="1:13" ht="12.75" customHeight="1">
      <c r="A40" s="4"/>
      <c r="B40" s="9">
        <v>35</v>
      </c>
      <c r="C40" s="5" t="s">
        <v>172</v>
      </c>
      <c r="D40" s="5">
        <v>87</v>
      </c>
      <c r="E40" s="5" t="s">
        <v>57</v>
      </c>
      <c r="F40" s="6" t="s">
        <v>192</v>
      </c>
      <c r="G40" s="6" t="s">
        <v>193</v>
      </c>
      <c r="H40" s="6" t="s">
        <v>47</v>
      </c>
      <c r="I40" s="6" t="s">
        <v>34</v>
      </c>
      <c r="J40" s="6" t="s">
        <v>194</v>
      </c>
      <c r="K40" s="6" t="s">
        <v>330</v>
      </c>
      <c r="L40" s="6" t="s">
        <v>381</v>
      </c>
      <c r="M40" s="6" t="s">
        <v>376</v>
      </c>
    </row>
    <row r="41" spans="1:13" ht="12.75" customHeight="1">
      <c r="A41" s="4"/>
      <c r="B41" s="9">
        <v>36</v>
      </c>
      <c r="C41" s="5" t="s">
        <v>172</v>
      </c>
      <c r="D41" s="5">
        <v>87</v>
      </c>
      <c r="E41" s="5" t="s">
        <v>126</v>
      </c>
      <c r="F41" s="6" t="s">
        <v>196</v>
      </c>
      <c r="G41" s="6" t="s">
        <v>120</v>
      </c>
      <c r="H41" s="6" t="s">
        <v>54</v>
      </c>
      <c r="I41" s="6" t="s">
        <v>34</v>
      </c>
      <c r="J41" s="6" t="s">
        <v>197</v>
      </c>
      <c r="K41" s="6" t="s">
        <v>330</v>
      </c>
      <c r="L41" s="6" t="s">
        <v>368</v>
      </c>
      <c r="M41" s="6" t="s">
        <v>382</v>
      </c>
    </row>
    <row r="42" spans="1:13" ht="12.75" customHeight="1">
      <c r="A42" s="4"/>
      <c r="B42" s="9">
        <v>37</v>
      </c>
      <c r="C42" s="5" t="s">
        <v>172</v>
      </c>
      <c r="D42" s="5">
        <v>87</v>
      </c>
      <c r="E42" s="5" t="s">
        <v>44</v>
      </c>
      <c r="F42" s="6" t="s">
        <v>199</v>
      </c>
      <c r="G42" s="6" t="s">
        <v>193</v>
      </c>
      <c r="H42" s="6" t="s">
        <v>103</v>
      </c>
      <c r="I42" s="6" t="s">
        <v>34</v>
      </c>
      <c r="J42" s="6" t="s">
        <v>200</v>
      </c>
      <c r="K42" s="6" t="s">
        <v>330</v>
      </c>
      <c r="L42" s="6" t="s">
        <v>383</v>
      </c>
      <c r="M42" s="6" t="s">
        <v>335</v>
      </c>
    </row>
    <row r="43" spans="1:13" ht="12.75" customHeight="1">
      <c r="A43" s="4"/>
      <c r="B43" s="9">
        <v>38</v>
      </c>
      <c r="C43" s="5" t="s">
        <v>172</v>
      </c>
      <c r="D43" s="5">
        <v>87</v>
      </c>
      <c r="E43" s="5" t="s">
        <v>37</v>
      </c>
      <c r="F43" s="6" t="s">
        <v>201</v>
      </c>
      <c r="G43" s="6" t="s">
        <v>202</v>
      </c>
      <c r="H43" s="6" t="s">
        <v>203</v>
      </c>
      <c r="I43" s="6" t="s">
        <v>34</v>
      </c>
      <c r="J43" s="6" t="s">
        <v>204</v>
      </c>
      <c r="K43" s="6" t="s">
        <v>330</v>
      </c>
      <c r="L43" s="6" t="s">
        <v>346</v>
      </c>
      <c r="M43" s="6" t="s">
        <v>384</v>
      </c>
    </row>
    <row r="44" spans="1:13" ht="12.75" customHeight="1">
      <c r="A44" s="4"/>
      <c r="B44" s="9">
        <v>39</v>
      </c>
      <c r="C44" s="5" t="s">
        <v>172</v>
      </c>
      <c r="D44" s="5">
        <v>87</v>
      </c>
      <c r="E44" s="5" t="s">
        <v>43</v>
      </c>
      <c r="F44" s="6" t="s">
        <v>205</v>
      </c>
      <c r="G44" s="6" t="s">
        <v>60</v>
      </c>
      <c r="H44" s="6" t="s">
        <v>206</v>
      </c>
      <c r="I44" s="6" t="s">
        <v>34</v>
      </c>
      <c r="J44" s="6" t="s">
        <v>207</v>
      </c>
      <c r="K44" s="6" t="s">
        <v>333</v>
      </c>
      <c r="L44" s="6" t="s">
        <v>343</v>
      </c>
      <c r="M44" s="6" t="s">
        <v>342</v>
      </c>
    </row>
    <row r="45" spans="1:13" ht="12.75" customHeight="1">
      <c r="A45" s="4"/>
      <c r="B45" s="9">
        <v>40</v>
      </c>
      <c r="C45" s="5" t="s">
        <v>172</v>
      </c>
      <c r="D45" s="5">
        <v>87</v>
      </c>
      <c r="E45" s="5" t="s">
        <v>51</v>
      </c>
      <c r="F45" s="6" t="s">
        <v>209</v>
      </c>
      <c r="G45" s="6" t="s">
        <v>60</v>
      </c>
      <c r="H45" s="6" t="s">
        <v>61</v>
      </c>
      <c r="I45" s="6" t="s">
        <v>34</v>
      </c>
      <c r="J45" s="6" t="s">
        <v>210</v>
      </c>
      <c r="K45" s="6" t="s">
        <v>330</v>
      </c>
      <c r="L45" s="6" t="s">
        <v>385</v>
      </c>
      <c r="M45" s="6" t="s">
        <v>386</v>
      </c>
    </row>
    <row r="46" spans="1:13" ht="12.75" customHeight="1">
      <c r="A46" s="4"/>
      <c r="B46" s="9">
        <v>41</v>
      </c>
      <c r="C46" s="5" t="s">
        <v>172</v>
      </c>
      <c r="D46" s="5">
        <v>87</v>
      </c>
      <c r="E46" s="5" t="s">
        <v>118</v>
      </c>
      <c r="F46" s="6" t="s">
        <v>211</v>
      </c>
      <c r="G46" s="6" t="s">
        <v>212</v>
      </c>
      <c r="H46" s="6" t="s">
        <v>68</v>
      </c>
      <c r="I46" s="6" t="s">
        <v>34</v>
      </c>
      <c r="J46" s="6" t="s">
        <v>213</v>
      </c>
      <c r="K46" s="6" t="s">
        <v>387</v>
      </c>
      <c r="L46" s="6" t="s">
        <v>388</v>
      </c>
      <c r="M46" s="6" t="s">
        <v>335</v>
      </c>
    </row>
    <row r="47" spans="1:13" ht="12.75" customHeight="1">
      <c r="A47" s="4"/>
      <c r="B47" s="9">
        <v>42</v>
      </c>
      <c r="C47" s="5" t="s">
        <v>172</v>
      </c>
      <c r="D47" s="5">
        <v>87</v>
      </c>
      <c r="E47" s="5" t="s">
        <v>65</v>
      </c>
      <c r="F47" s="6" t="s">
        <v>214</v>
      </c>
      <c r="G47" s="6" t="s">
        <v>215</v>
      </c>
      <c r="H47" s="6" t="s">
        <v>216</v>
      </c>
      <c r="I47" s="6" t="s">
        <v>34</v>
      </c>
      <c r="J47" s="6" t="s">
        <v>217</v>
      </c>
      <c r="K47" s="6" t="s">
        <v>330</v>
      </c>
      <c r="L47" s="6" t="s">
        <v>331</v>
      </c>
      <c r="M47" s="6" t="s">
        <v>389</v>
      </c>
    </row>
    <row r="48" spans="1:13" ht="12.75" customHeight="1">
      <c r="A48" s="4"/>
      <c r="B48" s="9">
        <v>43</v>
      </c>
      <c r="C48" s="5" t="s">
        <v>172</v>
      </c>
      <c r="D48" s="5">
        <v>87</v>
      </c>
      <c r="E48" s="5" t="s">
        <v>43</v>
      </c>
      <c r="F48" s="6" t="s">
        <v>218</v>
      </c>
      <c r="G48" s="6" t="s">
        <v>120</v>
      </c>
      <c r="H48" s="6" t="s">
        <v>68</v>
      </c>
      <c r="I48" s="6" t="s">
        <v>34</v>
      </c>
      <c r="J48" s="6" t="s">
        <v>219</v>
      </c>
      <c r="K48" s="6" t="s">
        <v>390</v>
      </c>
      <c r="L48" s="6" t="s">
        <v>391</v>
      </c>
      <c r="M48" s="6" t="s">
        <v>335</v>
      </c>
    </row>
    <row r="49" spans="1:13" ht="12.75" customHeight="1">
      <c r="A49" s="4"/>
      <c r="B49" s="9">
        <v>44</v>
      </c>
      <c r="C49" s="5" t="s">
        <v>172</v>
      </c>
      <c r="D49" s="5">
        <v>87</v>
      </c>
      <c r="E49" s="5" t="s">
        <v>77</v>
      </c>
      <c r="F49" s="6" t="s">
        <v>221</v>
      </c>
      <c r="G49" s="6" t="s">
        <v>222</v>
      </c>
      <c r="H49" s="6" t="s">
        <v>121</v>
      </c>
      <c r="I49" s="6" t="s">
        <v>34</v>
      </c>
      <c r="J49" s="6" t="s">
        <v>223</v>
      </c>
      <c r="K49" s="6" t="s">
        <v>330</v>
      </c>
      <c r="L49" s="6" t="s">
        <v>348</v>
      </c>
      <c r="M49" s="6" t="s">
        <v>392</v>
      </c>
    </row>
    <row r="50" spans="1:13" ht="12.75" customHeight="1">
      <c r="A50" s="4"/>
      <c r="B50" s="9">
        <v>45</v>
      </c>
      <c r="C50" s="5" t="s">
        <v>172</v>
      </c>
      <c r="D50" s="5">
        <v>87</v>
      </c>
      <c r="E50" s="5" t="s">
        <v>65</v>
      </c>
      <c r="F50" s="6" t="s">
        <v>224</v>
      </c>
      <c r="G50" s="6" t="s">
        <v>225</v>
      </c>
      <c r="H50" s="6" t="s">
        <v>226</v>
      </c>
      <c r="I50" s="6" t="s">
        <v>34</v>
      </c>
      <c r="J50" s="6" t="s">
        <v>227</v>
      </c>
      <c r="K50" s="6" t="s">
        <v>330</v>
      </c>
      <c r="L50" s="6" t="s">
        <v>393</v>
      </c>
      <c r="M50" s="6" t="s">
        <v>386</v>
      </c>
    </row>
    <row r="51" spans="1:13" ht="12.75" customHeight="1">
      <c r="A51" s="4"/>
      <c r="B51" s="9">
        <v>46</v>
      </c>
      <c r="C51" s="5" t="s">
        <v>172</v>
      </c>
      <c r="D51" s="5">
        <v>87</v>
      </c>
      <c r="E51" s="5" t="s">
        <v>58</v>
      </c>
      <c r="F51" s="6" t="s">
        <v>228</v>
      </c>
      <c r="G51" s="6" t="s">
        <v>229</v>
      </c>
      <c r="H51" s="6" t="s">
        <v>230</v>
      </c>
      <c r="I51" s="6" t="s">
        <v>34</v>
      </c>
      <c r="J51" s="6" t="s">
        <v>231</v>
      </c>
      <c r="K51" s="6" t="s">
        <v>330</v>
      </c>
      <c r="L51" s="6" t="s">
        <v>341</v>
      </c>
      <c r="M51" s="6" t="s">
        <v>394</v>
      </c>
    </row>
    <row r="52" spans="1:13" ht="12.75" customHeight="1">
      <c r="A52" s="4"/>
      <c r="B52" s="9">
        <v>47</v>
      </c>
      <c r="C52" s="5" t="s">
        <v>172</v>
      </c>
      <c r="D52" s="5">
        <v>87</v>
      </c>
      <c r="E52" s="5" t="s">
        <v>72</v>
      </c>
      <c r="F52" s="6" t="s">
        <v>232</v>
      </c>
      <c r="G52" s="6" t="s">
        <v>233</v>
      </c>
      <c r="H52" s="6" t="s">
        <v>234</v>
      </c>
      <c r="I52" s="6" t="s">
        <v>34</v>
      </c>
      <c r="J52" s="6" t="s">
        <v>235</v>
      </c>
      <c r="K52" s="6" t="s">
        <v>330</v>
      </c>
      <c r="L52" s="6" t="s">
        <v>395</v>
      </c>
      <c r="M52" s="6" t="s">
        <v>386</v>
      </c>
    </row>
    <row r="53" spans="1:13" ht="12.75" customHeight="1">
      <c r="A53" s="4"/>
      <c r="B53" s="9">
        <v>48</v>
      </c>
      <c r="C53" s="5" t="s">
        <v>172</v>
      </c>
      <c r="D53" s="5">
        <v>87</v>
      </c>
      <c r="E53" s="5" t="s">
        <v>51</v>
      </c>
      <c r="F53" s="6" t="s">
        <v>236</v>
      </c>
      <c r="G53" s="6" t="s">
        <v>237</v>
      </c>
      <c r="H53" s="6" t="s">
        <v>238</v>
      </c>
      <c r="I53" s="6" t="s">
        <v>34</v>
      </c>
      <c r="J53" s="6" t="s">
        <v>239</v>
      </c>
      <c r="K53" s="6" t="s">
        <v>396</v>
      </c>
      <c r="L53" s="6" t="s">
        <v>397</v>
      </c>
      <c r="M53" s="6" t="s">
        <v>335</v>
      </c>
    </row>
    <row r="54" spans="1:13" ht="12.75" customHeight="1">
      <c r="A54" s="4"/>
      <c r="B54" s="9">
        <v>49</v>
      </c>
      <c r="C54" s="5" t="s">
        <v>172</v>
      </c>
      <c r="D54" s="5">
        <v>87</v>
      </c>
      <c r="E54" s="5" t="s">
        <v>107</v>
      </c>
      <c r="F54" s="6" t="s">
        <v>240</v>
      </c>
      <c r="G54" s="6" t="s">
        <v>241</v>
      </c>
      <c r="H54" s="6" t="s">
        <v>226</v>
      </c>
      <c r="I54" s="6" t="s">
        <v>34</v>
      </c>
      <c r="J54" s="6" t="s">
        <v>242</v>
      </c>
      <c r="K54" s="6" t="s">
        <v>330</v>
      </c>
      <c r="L54" s="6" t="s">
        <v>343</v>
      </c>
      <c r="M54" s="6" t="s">
        <v>398</v>
      </c>
    </row>
    <row r="55" spans="1:13" ht="12.75" customHeight="1">
      <c r="A55" s="4"/>
      <c r="B55" s="9">
        <v>50</v>
      </c>
      <c r="C55" s="5" t="s">
        <v>172</v>
      </c>
      <c r="D55" s="5">
        <v>87</v>
      </c>
      <c r="E55" s="5" t="s">
        <v>113</v>
      </c>
      <c r="F55" s="6" t="s">
        <v>244</v>
      </c>
      <c r="G55" s="6" t="s">
        <v>94</v>
      </c>
      <c r="H55" s="6" t="s">
        <v>75</v>
      </c>
      <c r="I55" s="6" t="s">
        <v>34</v>
      </c>
      <c r="J55" s="6" t="s">
        <v>245</v>
      </c>
      <c r="K55" s="6" t="s">
        <v>399</v>
      </c>
      <c r="L55" s="6" t="s">
        <v>400</v>
      </c>
      <c r="M55" s="6" t="s">
        <v>335</v>
      </c>
    </row>
    <row r="56" spans="1:13" ht="12.75" customHeight="1">
      <c r="A56" s="4"/>
      <c r="B56" s="9">
        <v>51</v>
      </c>
      <c r="C56" s="5" t="s">
        <v>172</v>
      </c>
      <c r="D56" s="5">
        <v>87</v>
      </c>
      <c r="E56" s="5" t="s">
        <v>57</v>
      </c>
      <c r="F56" s="6" t="s">
        <v>246</v>
      </c>
      <c r="G56" s="6" t="s">
        <v>241</v>
      </c>
      <c r="H56" s="6" t="s">
        <v>134</v>
      </c>
      <c r="I56" s="6" t="s">
        <v>34</v>
      </c>
      <c r="J56" s="6" t="s">
        <v>247</v>
      </c>
      <c r="K56" s="6" t="s">
        <v>401</v>
      </c>
      <c r="L56" s="6" t="s">
        <v>402</v>
      </c>
      <c r="M56" s="6" t="s">
        <v>335</v>
      </c>
    </row>
    <row r="57" spans="1:13" ht="12.75" customHeight="1">
      <c r="A57" s="4"/>
      <c r="B57" s="9">
        <v>52</v>
      </c>
      <c r="C57" s="5" t="s">
        <v>172</v>
      </c>
      <c r="D57" s="5">
        <v>87</v>
      </c>
      <c r="E57" s="5" t="s">
        <v>30</v>
      </c>
      <c r="F57" s="6" t="s">
        <v>248</v>
      </c>
      <c r="G57" s="6" t="s">
        <v>249</v>
      </c>
      <c r="H57" s="6" t="s">
        <v>110</v>
      </c>
      <c r="I57" s="6" t="s">
        <v>34</v>
      </c>
      <c r="J57" s="6" t="s">
        <v>250</v>
      </c>
      <c r="K57" s="6" t="s">
        <v>330</v>
      </c>
      <c r="L57" s="6" t="s">
        <v>403</v>
      </c>
      <c r="M57" s="6" t="s">
        <v>404</v>
      </c>
    </row>
    <row r="58" spans="1:13" ht="12.75" customHeight="1">
      <c r="A58" s="4"/>
      <c r="B58" s="9">
        <v>53</v>
      </c>
      <c r="C58" s="5" t="s">
        <v>172</v>
      </c>
      <c r="D58" s="5">
        <v>87</v>
      </c>
      <c r="E58" s="5" t="s">
        <v>44</v>
      </c>
      <c r="F58" s="6" t="s">
        <v>251</v>
      </c>
      <c r="G58" s="6" t="s">
        <v>89</v>
      </c>
      <c r="H58" s="6" t="s">
        <v>206</v>
      </c>
      <c r="I58" s="6" t="s">
        <v>34</v>
      </c>
      <c r="J58" s="6" t="s">
        <v>252</v>
      </c>
      <c r="K58" s="6" t="s">
        <v>405</v>
      </c>
      <c r="L58" s="6" t="s">
        <v>406</v>
      </c>
      <c r="M58" s="6" t="s">
        <v>335</v>
      </c>
    </row>
    <row r="59" spans="1:13" ht="12.75" customHeight="1">
      <c r="A59" s="4"/>
      <c r="B59" s="9">
        <v>54</v>
      </c>
      <c r="C59" s="5" t="s">
        <v>172</v>
      </c>
      <c r="D59" s="5">
        <v>87</v>
      </c>
      <c r="E59" s="5" t="s">
        <v>117</v>
      </c>
      <c r="F59" s="6" t="s">
        <v>253</v>
      </c>
      <c r="G59" s="6" t="s">
        <v>97</v>
      </c>
      <c r="H59" s="6" t="s">
        <v>98</v>
      </c>
      <c r="I59" s="6" t="s">
        <v>34</v>
      </c>
      <c r="J59" s="6" t="s">
        <v>254</v>
      </c>
      <c r="K59" s="6" t="s">
        <v>407</v>
      </c>
      <c r="L59" s="6" t="s">
        <v>408</v>
      </c>
      <c r="M59" s="6" t="s">
        <v>338</v>
      </c>
    </row>
    <row r="60" spans="1:13" ht="12.75" customHeight="1">
      <c r="A60" s="4"/>
      <c r="B60" s="9">
        <v>55</v>
      </c>
      <c r="C60" s="5" t="s">
        <v>172</v>
      </c>
      <c r="D60" s="5">
        <v>87</v>
      </c>
      <c r="E60" s="5" t="s">
        <v>107</v>
      </c>
      <c r="F60" s="6" t="s">
        <v>255</v>
      </c>
      <c r="G60" s="6" t="s">
        <v>256</v>
      </c>
      <c r="H60" s="6" t="s">
        <v>257</v>
      </c>
      <c r="I60" s="6" t="s">
        <v>34</v>
      </c>
      <c r="J60" s="6" t="s">
        <v>258</v>
      </c>
      <c r="K60" s="6" t="s">
        <v>407</v>
      </c>
      <c r="L60" s="6" t="s">
        <v>372</v>
      </c>
      <c r="M60" s="6" t="s">
        <v>409</v>
      </c>
    </row>
    <row r="61" spans="1:13" ht="12.75" customHeight="1">
      <c r="A61" s="4"/>
      <c r="B61" s="9">
        <v>56</v>
      </c>
      <c r="C61" s="5" t="s">
        <v>172</v>
      </c>
      <c r="D61" s="5">
        <v>87</v>
      </c>
      <c r="E61" s="5" t="s">
        <v>117</v>
      </c>
      <c r="F61" s="6" t="s">
        <v>259</v>
      </c>
      <c r="G61" s="6" t="s">
        <v>53</v>
      </c>
      <c r="H61" s="6" t="s">
        <v>47</v>
      </c>
      <c r="I61" s="6" t="s">
        <v>34</v>
      </c>
      <c r="J61" s="6" t="s">
        <v>260</v>
      </c>
      <c r="K61" s="6" t="s">
        <v>330</v>
      </c>
      <c r="L61" s="6" t="s">
        <v>343</v>
      </c>
      <c r="M61" s="6" t="s">
        <v>410</v>
      </c>
    </row>
    <row r="62" spans="1:13" ht="12.75" customHeight="1">
      <c r="A62" s="4"/>
      <c r="B62" s="9">
        <v>57</v>
      </c>
      <c r="C62" s="5" t="s">
        <v>261</v>
      </c>
      <c r="D62" s="5">
        <v>87</v>
      </c>
      <c r="E62" s="5" t="s">
        <v>65</v>
      </c>
      <c r="F62" s="6" t="s">
        <v>262</v>
      </c>
      <c r="G62" s="6" t="s">
        <v>145</v>
      </c>
      <c r="H62" s="6" t="s">
        <v>68</v>
      </c>
      <c r="I62" s="6" t="s">
        <v>34</v>
      </c>
      <c r="J62" s="6" t="s">
        <v>263</v>
      </c>
      <c r="K62" s="6" t="s">
        <v>330</v>
      </c>
      <c r="L62" s="6" t="s">
        <v>411</v>
      </c>
      <c r="M62" s="6" t="s">
        <v>342</v>
      </c>
    </row>
    <row r="63" spans="1:13" ht="12.75" customHeight="1">
      <c r="A63" s="4"/>
      <c r="B63" s="9">
        <v>58</v>
      </c>
      <c r="C63" s="5" t="s">
        <v>261</v>
      </c>
      <c r="D63" s="5">
        <v>87</v>
      </c>
      <c r="E63" s="5" t="s">
        <v>118</v>
      </c>
      <c r="F63" s="6" t="s">
        <v>264</v>
      </c>
      <c r="G63" s="6" t="s">
        <v>241</v>
      </c>
      <c r="H63" s="6" t="s">
        <v>61</v>
      </c>
      <c r="I63" s="6" t="s">
        <v>34</v>
      </c>
      <c r="J63" s="6" t="s">
        <v>265</v>
      </c>
      <c r="K63" s="6" t="s">
        <v>333</v>
      </c>
      <c r="L63" s="6" t="s">
        <v>348</v>
      </c>
      <c r="M63" s="6" t="s">
        <v>335</v>
      </c>
    </row>
    <row r="64" spans="1:13" ht="12.75" customHeight="1">
      <c r="A64" s="4"/>
      <c r="B64" s="9">
        <v>59</v>
      </c>
      <c r="C64" s="5" t="s">
        <v>261</v>
      </c>
      <c r="D64" s="5">
        <v>87</v>
      </c>
      <c r="E64" s="5" t="s">
        <v>42</v>
      </c>
      <c r="F64" s="6" t="s">
        <v>266</v>
      </c>
      <c r="G64" s="6" t="s">
        <v>124</v>
      </c>
      <c r="H64" s="6" t="s">
        <v>267</v>
      </c>
      <c r="I64" s="6" t="s">
        <v>34</v>
      </c>
      <c r="J64" s="6" t="s">
        <v>268</v>
      </c>
      <c r="K64" s="6" t="s">
        <v>330</v>
      </c>
      <c r="L64" s="6" t="s">
        <v>412</v>
      </c>
      <c r="M64" s="6" t="s">
        <v>386</v>
      </c>
    </row>
    <row r="65" spans="1:13" ht="12.75" customHeight="1">
      <c r="A65" s="4"/>
      <c r="B65" s="9">
        <v>60</v>
      </c>
      <c r="C65" s="5" t="s">
        <v>261</v>
      </c>
      <c r="D65" s="5">
        <v>87</v>
      </c>
      <c r="E65" s="5" t="s">
        <v>117</v>
      </c>
      <c r="F65" s="6" t="s">
        <v>269</v>
      </c>
      <c r="G65" s="6" t="s">
        <v>120</v>
      </c>
      <c r="H65" s="6" t="s">
        <v>103</v>
      </c>
      <c r="I65" s="6" t="s">
        <v>34</v>
      </c>
      <c r="J65" s="6" t="s">
        <v>270</v>
      </c>
      <c r="K65" s="6" t="s">
        <v>330</v>
      </c>
      <c r="L65" s="6" t="s">
        <v>350</v>
      </c>
      <c r="M65" s="6" t="s">
        <v>335</v>
      </c>
    </row>
    <row r="66" spans="1:13" ht="12.75" customHeight="1">
      <c r="A66" s="4"/>
      <c r="B66" s="9">
        <v>61</v>
      </c>
      <c r="C66" s="5" t="s">
        <v>261</v>
      </c>
      <c r="D66" s="5">
        <v>87</v>
      </c>
      <c r="E66" s="5" t="s">
        <v>58</v>
      </c>
      <c r="F66" s="6" t="s">
        <v>271</v>
      </c>
      <c r="G66" s="6" t="s">
        <v>97</v>
      </c>
      <c r="H66" s="6" t="s">
        <v>61</v>
      </c>
      <c r="I66" s="6" t="s">
        <v>34</v>
      </c>
      <c r="J66" s="6" t="s">
        <v>272</v>
      </c>
      <c r="K66" s="6" t="s">
        <v>413</v>
      </c>
      <c r="L66" s="6" t="s">
        <v>414</v>
      </c>
      <c r="M66" s="6" t="s">
        <v>338</v>
      </c>
    </row>
    <row r="67" spans="1:13" ht="12.75" customHeight="1">
      <c r="A67" s="4"/>
      <c r="B67" s="9">
        <v>62</v>
      </c>
      <c r="C67" s="5" t="s">
        <v>261</v>
      </c>
      <c r="D67" s="5">
        <v>87</v>
      </c>
      <c r="E67" s="5" t="s">
        <v>51</v>
      </c>
      <c r="F67" s="6" t="s">
        <v>273</v>
      </c>
      <c r="G67" s="6" t="s">
        <v>274</v>
      </c>
      <c r="H67" s="6" t="s">
        <v>275</v>
      </c>
      <c r="I67" s="6" t="s">
        <v>34</v>
      </c>
      <c r="J67" s="6" t="s">
        <v>276</v>
      </c>
      <c r="K67" s="6" t="s">
        <v>415</v>
      </c>
      <c r="L67" s="6" t="s">
        <v>348</v>
      </c>
      <c r="M67" s="6" t="s">
        <v>335</v>
      </c>
    </row>
    <row r="68" spans="1:13" ht="12.75" customHeight="1">
      <c r="A68" s="4"/>
      <c r="B68" s="9">
        <v>63</v>
      </c>
      <c r="C68" s="5" t="s">
        <v>261</v>
      </c>
      <c r="D68" s="5">
        <v>87</v>
      </c>
      <c r="E68" s="5" t="s">
        <v>51</v>
      </c>
      <c r="F68" s="6" t="s">
        <v>277</v>
      </c>
      <c r="G68" s="6" t="s">
        <v>278</v>
      </c>
      <c r="H68" s="6" t="s">
        <v>279</v>
      </c>
      <c r="I68" s="6" t="s">
        <v>34</v>
      </c>
      <c r="J68" s="6" t="s">
        <v>280</v>
      </c>
      <c r="K68" s="6" t="s">
        <v>330</v>
      </c>
      <c r="L68" s="6" t="s">
        <v>365</v>
      </c>
      <c r="M68" s="6" t="s">
        <v>342</v>
      </c>
    </row>
    <row r="69" spans="1:13" ht="12.75" customHeight="1">
      <c r="A69" s="4"/>
      <c r="B69" s="9">
        <v>64</v>
      </c>
      <c r="C69" s="5" t="s">
        <v>261</v>
      </c>
      <c r="D69" s="5">
        <v>87</v>
      </c>
      <c r="E69" s="5" t="s">
        <v>118</v>
      </c>
      <c r="F69" s="6" t="s">
        <v>281</v>
      </c>
      <c r="G69" s="6" t="s">
        <v>282</v>
      </c>
      <c r="H69" s="6" t="s">
        <v>283</v>
      </c>
      <c r="I69" s="6" t="s">
        <v>34</v>
      </c>
      <c r="J69" s="6" t="s">
        <v>284</v>
      </c>
      <c r="K69" s="6" t="s">
        <v>333</v>
      </c>
      <c r="L69" s="6" t="s">
        <v>375</v>
      </c>
      <c r="M69" s="6" t="s">
        <v>335</v>
      </c>
    </row>
    <row r="70" spans="1:13" ht="12.75" customHeight="1">
      <c r="A70" s="4"/>
      <c r="B70" s="9">
        <v>65</v>
      </c>
      <c r="C70" s="5" t="s">
        <v>261</v>
      </c>
      <c r="D70" s="5">
        <v>87</v>
      </c>
      <c r="E70" s="5" t="s">
        <v>65</v>
      </c>
      <c r="F70" s="6" t="s">
        <v>285</v>
      </c>
      <c r="G70" s="6" t="s">
        <v>145</v>
      </c>
      <c r="H70" s="6" t="s">
        <v>190</v>
      </c>
      <c r="I70" s="6" t="s">
        <v>34</v>
      </c>
      <c r="J70" s="6" t="s">
        <v>286</v>
      </c>
      <c r="K70" s="6" t="s">
        <v>416</v>
      </c>
      <c r="L70" s="6" t="s">
        <v>385</v>
      </c>
      <c r="M70" s="6" t="s">
        <v>335</v>
      </c>
    </row>
    <row r="71" spans="1:13" ht="12.75" customHeight="1">
      <c r="A71" s="4"/>
      <c r="B71" s="9">
        <v>66</v>
      </c>
      <c r="C71" s="5" t="s">
        <v>261</v>
      </c>
      <c r="D71" s="5">
        <v>87</v>
      </c>
      <c r="E71" s="5" t="s">
        <v>44</v>
      </c>
      <c r="F71" s="6" t="s">
        <v>287</v>
      </c>
      <c r="G71" s="6" t="s">
        <v>288</v>
      </c>
      <c r="H71" s="6" t="s">
        <v>289</v>
      </c>
      <c r="I71" s="6" t="s">
        <v>34</v>
      </c>
      <c r="J71" s="6" t="s">
        <v>290</v>
      </c>
      <c r="K71" s="6" t="s">
        <v>417</v>
      </c>
      <c r="L71" s="6" t="s">
        <v>418</v>
      </c>
      <c r="M71" s="6" t="s">
        <v>335</v>
      </c>
    </row>
    <row r="72" spans="1:13" ht="12.75" customHeight="1">
      <c r="A72" s="4"/>
      <c r="B72" s="9">
        <v>67</v>
      </c>
      <c r="C72" s="5" t="s">
        <v>261</v>
      </c>
      <c r="D72" s="5">
        <v>87</v>
      </c>
      <c r="E72" s="5" t="s">
        <v>51</v>
      </c>
      <c r="F72" s="6" t="s">
        <v>291</v>
      </c>
      <c r="G72" s="6" t="s">
        <v>292</v>
      </c>
      <c r="H72" s="6" t="s">
        <v>257</v>
      </c>
      <c r="I72" s="6" t="s">
        <v>34</v>
      </c>
      <c r="J72" s="6" t="s">
        <v>293</v>
      </c>
      <c r="K72" s="6" t="s">
        <v>330</v>
      </c>
      <c r="L72" s="6" t="s">
        <v>341</v>
      </c>
      <c r="M72" s="6" t="s">
        <v>419</v>
      </c>
    </row>
    <row r="73" spans="1:13" ht="12.75" customHeight="1">
      <c r="A73" s="4"/>
      <c r="B73" s="9">
        <v>68</v>
      </c>
      <c r="C73" s="5" t="s">
        <v>261</v>
      </c>
      <c r="D73" s="5">
        <v>87</v>
      </c>
      <c r="E73" s="5" t="s">
        <v>58</v>
      </c>
      <c r="F73" s="6" t="s">
        <v>294</v>
      </c>
      <c r="G73" s="6" t="s">
        <v>163</v>
      </c>
      <c r="H73" s="6" t="s">
        <v>47</v>
      </c>
      <c r="I73" s="6" t="s">
        <v>156</v>
      </c>
      <c r="J73" s="6" t="s">
        <v>295</v>
      </c>
      <c r="K73" s="6" t="s">
        <v>416</v>
      </c>
      <c r="L73" s="6" t="s">
        <v>337</v>
      </c>
      <c r="M73" s="6" t="s">
        <v>335</v>
      </c>
    </row>
    <row r="74" spans="1:13" ht="12.75" customHeight="1">
      <c r="A74" s="4"/>
      <c r="B74" s="9">
        <v>69</v>
      </c>
      <c r="C74" s="5" t="s">
        <v>261</v>
      </c>
      <c r="D74" s="5">
        <v>87</v>
      </c>
      <c r="E74" s="5" t="s">
        <v>118</v>
      </c>
      <c r="F74" s="6" t="s">
        <v>296</v>
      </c>
      <c r="G74" s="6" t="s">
        <v>297</v>
      </c>
      <c r="H74" s="6" t="s">
        <v>298</v>
      </c>
      <c r="I74" s="6" t="s">
        <v>34</v>
      </c>
      <c r="J74" s="6" t="s">
        <v>299</v>
      </c>
      <c r="K74" s="6" t="s">
        <v>420</v>
      </c>
      <c r="L74" s="6" t="s">
        <v>421</v>
      </c>
      <c r="M74" s="6" t="s">
        <v>335</v>
      </c>
    </row>
    <row r="75" spans="1:13" ht="12.75" customHeight="1">
      <c r="A75" s="4"/>
      <c r="B75" s="9">
        <v>70</v>
      </c>
      <c r="C75" s="5" t="s">
        <v>261</v>
      </c>
      <c r="D75" s="5">
        <v>87</v>
      </c>
      <c r="E75" s="5" t="s">
        <v>72</v>
      </c>
      <c r="F75" s="6" t="s">
        <v>300</v>
      </c>
      <c r="G75" s="6" t="s">
        <v>124</v>
      </c>
      <c r="H75" s="6" t="s">
        <v>289</v>
      </c>
      <c r="I75" s="6" t="s">
        <v>34</v>
      </c>
      <c r="J75" s="6" t="s">
        <v>301</v>
      </c>
      <c r="K75" s="6" t="s">
        <v>330</v>
      </c>
      <c r="L75" s="6" t="s">
        <v>348</v>
      </c>
      <c r="M75" s="6" t="s">
        <v>342</v>
      </c>
    </row>
    <row r="76" spans="1:13" ht="12.75" customHeight="1">
      <c r="A76" s="4"/>
      <c r="B76" s="9">
        <v>71</v>
      </c>
      <c r="C76" s="5" t="s">
        <v>261</v>
      </c>
      <c r="D76" s="5">
        <v>87</v>
      </c>
      <c r="E76" s="5" t="s">
        <v>44</v>
      </c>
      <c r="F76" s="6" t="s">
        <v>302</v>
      </c>
      <c r="G76" s="6" t="s">
        <v>303</v>
      </c>
      <c r="H76" s="6" t="s">
        <v>304</v>
      </c>
      <c r="I76" s="6" t="s">
        <v>34</v>
      </c>
      <c r="J76" s="6" t="s">
        <v>305</v>
      </c>
      <c r="K76" s="6" t="s">
        <v>330</v>
      </c>
      <c r="L76" s="6" t="s">
        <v>348</v>
      </c>
      <c r="M76" s="6" t="s">
        <v>335</v>
      </c>
    </row>
    <row r="77" spans="1:13" ht="12.75" customHeight="1">
      <c r="A77" s="4"/>
      <c r="B77" s="9">
        <v>72</v>
      </c>
      <c r="C77" s="5" t="s">
        <v>261</v>
      </c>
      <c r="D77" s="5">
        <v>87</v>
      </c>
      <c r="E77" s="5" t="s">
        <v>72</v>
      </c>
      <c r="F77" s="6" t="s">
        <v>306</v>
      </c>
      <c r="G77" s="6" t="s">
        <v>60</v>
      </c>
      <c r="H77" s="6" t="s">
        <v>307</v>
      </c>
      <c r="I77" s="6" t="s">
        <v>156</v>
      </c>
      <c r="J77" s="6" t="s">
        <v>308</v>
      </c>
      <c r="K77" s="6" t="s">
        <v>330</v>
      </c>
      <c r="L77" s="6" t="s">
        <v>422</v>
      </c>
      <c r="M77" s="6" t="s">
        <v>335</v>
      </c>
    </row>
    <row r="78" spans="1:13" ht="12.75" customHeight="1">
      <c r="A78" s="4"/>
      <c r="B78" s="9">
        <v>73</v>
      </c>
      <c r="C78" s="5" t="s">
        <v>261</v>
      </c>
      <c r="D78" s="5">
        <v>87</v>
      </c>
      <c r="E78" s="5" t="s">
        <v>42</v>
      </c>
      <c r="F78" s="6" t="s">
        <v>309</v>
      </c>
      <c r="G78" s="6" t="s">
        <v>310</v>
      </c>
      <c r="H78" s="6" t="s">
        <v>289</v>
      </c>
      <c r="I78" s="6" t="s">
        <v>34</v>
      </c>
      <c r="J78" s="6" t="s">
        <v>311</v>
      </c>
      <c r="K78" s="6" t="s">
        <v>423</v>
      </c>
      <c r="L78" s="6" t="s">
        <v>334</v>
      </c>
      <c r="M78" s="6" t="s">
        <v>335</v>
      </c>
    </row>
    <row r="79" spans="1:13" ht="12.75" customHeight="1">
      <c r="A79" s="4"/>
      <c r="B79" s="9">
        <v>74</v>
      </c>
      <c r="C79" s="5" t="s">
        <v>261</v>
      </c>
      <c r="D79" s="5">
        <v>87</v>
      </c>
      <c r="E79" s="5" t="s">
        <v>65</v>
      </c>
      <c r="F79" s="6" t="s">
        <v>312</v>
      </c>
      <c r="G79" s="6" t="s">
        <v>124</v>
      </c>
      <c r="H79" s="6" t="s">
        <v>313</v>
      </c>
      <c r="I79" s="6" t="s">
        <v>34</v>
      </c>
      <c r="J79" s="6" t="s">
        <v>314</v>
      </c>
      <c r="K79" s="6" t="s">
        <v>330</v>
      </c>
      <c r="L79" s="6" t="s">
        <v>350</v>
      </c>
      <c r="M79" s="6" t="s">
        <v>424</v>
      </c>
    </row>
    <row r="80" spans="1:13" ht="12.75" customHeight="1">
      <c r="A80" s="4"/>
      <c r="B80" s="9">
        <v>75</v>
      </c>
      <c r="C80" s="5" t="s">
        <v>261</v>
      </c>
      <c r="D80" s="5">
        <v>87</v>
      </c>
      <c r="E80" s="5" t="s">
        <v>72</v>
      </c>
      <c r="F80" s="6" t="s">
        <v>315</v>
      </c>
      <c r="G80" s="6" t="s">
        <v>316</v>
      </c>
      <c r="H80" s="6" t="s">
        <v>47</v>
      </c>
      <c r="I80" s="6" t="s">
        <v>34</v>
      </c>
      <c r="J80" s="6" t="s">
        <v>317</v>
      </c>
      <c r="K80" s="6" t="s">
        <v>330</v>
      </c>
      <c r="L80" s="6" t="s">
        <v>385</v>
      </c>
      <c r="M80" s="6" t="s">
        <v>335</v>
      </c>
    </row>
    <row r="81" spans="1:13" ht="12.75" customHeight="1">
      <c r="A81" s="4"/>
      <c r="B81" s="9">
        <v>76</v>
      </c>
      <c r="C81" s="5" t="s">
        <v>261</v>
      </c>
      <c r="D81" s="5">
        <v>87</v>
      </c>
      <c r="E81" s="5" t="s">
        <v>118</v>
      </c>
      <c r="F81" s="6" t="s">
        <v>318</v>
      </c>
      <c r="G81" s="6" t="s">
        <v>319</v>
      </c>
      <c r="H81" s="6" t="s">
        <v>47</v>
      </c>
      <c r="I81" s="6" t="s">
        <v>34</v>
      </c>
      <c r="J81" s="6" t="s">
        <v>320</v>
      </c>
      <c r="K81" s="6" t="s">
        <v>330</v>
      </c>
      <c r="L81" s="6" t="s">
        <v>425</v>
      </c>
      <c r="M81" s="6" t="s">
        <v>349</v>
      </c>
    </row>
    <row r="82" spans="1:13" ht="12.75" customHeight="1">
      <c r="A82" s="4"/>
      <c r="B82" s="9">
        <v>77</v>
      </c>
      <c r="C82" s="5" t="s">
        <v>261</v>
      </c>
      <c r="D82" s="5">
        <v>87</v>
      </c>
      <c r="E82" s="5" t="s">
        <v>44</v>
      </c>
      <c r="F82" s="6" t="s">
        <v>321</v>
      </c>
      <c r="G82" s="6" t="s">
        <v>124</v>
      </c>
      <c r="H82" s="6" t="s">
        <v>190</v>
      </c>
      <c r="I82" s="6" t="s">
        <v>34</v>
      </c>
      <c r="J82" s="6" t="s">
        <v>322</v>
      </c>
      <c r="K82" s="6" t="s">
        <v>330</v>
      </c>
      <c r="L82" s="6" t="s">
        <v>426</v>
      </c>
      <c r="M82" s="6" t="s">
        <v>338</v>
      </c>
    </row>
    <row r="83" spans="1:13" ht="12.75" customHeight="1">
      <c r="A83" s="4"/>
      <c r="B83" s="9">
        <v>78</v>
      </c>
      <c r="C83" s="5" t="s">
        <v>261</v>
      </c>
      <c r="D83" s="5">
        <v>87</v>
      </c>
      <c r="E83" s="5" t="s">
        <v>42</v>
      </c>
      <c r="F83" s="6" t="s">
        <v>323</v>
      </c>
      <c r="G83" s="6" t="s">
        <v>292</v>
      </c>
      <c r="H83" s="6" t="s">
        <v>324</v>
      </c>
      <c r="I83" s="6" t="s">
        <v>34</v>
      </c>
      <c r="J83" s="6" t="s">
        <v>325</v>
      </c>
      <c r="K83" s="6" t="s">
        <v>330</v>
      </c>
      <c r="L83" s="6" t="s">
        <v>375</v>
      </c>
      <c r="M83" s="6" t="s">
        <v>335</v>
      </c>
    </row>
    <row r="84" spans="1:13" ht="12.75" customHeight="1">
      <c r="A84" s="4"/>
      <c r="B84" s="9">
        <v>79</v>
      </c>
      <c r="C84" s="5" t="s">
        <v>261</v>
      </c>
      <c r="D84" s="5">
        <v>87</v>
      </c>
      <c r="E84" s="5" t="s">
        <v>58</v>
      </c>
      <c r="F84" s="6" t="s">
        <v>327</v>
      </c>
      <c r="G84" s="6" t="s">
        <v>128</v>
      </c>
      <c r="H84" s="6" t="s">
        <v>328</v>
      </c>
      <c r="I84" s="6" t="s">
        <v>34</v>
      </c>
      <c r="J84" s="6" t="s">
        <v>329</v>
      </c>
      <c r="K84" s="6" t="s">
        <v>330</v>
      </c>
      <c r="L84" s="6" t="s">
        <v>427</v>
      </c>
      <c r="M84" s="6" t="s">
        <v>335</v>
      </c>
    </row>
    <row r="85" spans="1:13" ht="13.5" thickBot="1">
      <c r="A85" s="1"/>
      <c r="B85" s="10"/>
      <c r="C85" s="11"/>
      <c r="D85" s="12"/>
      <c r="E85" s="12"/>
      <c r="F85" s="12"/>
      <c r="G85" s="12"/>
      <c r="H85" s="12"/>
      <c r="I85" s="12"/>
      <c r="J85" s="12"/>
      <c r="K85" s="12"/>
      <c r="L85" s="12"/>
      <c r="M85" s="12" t="s">
        <v>0</v>
      </c>
    </row>
    <row r="86" spans="1:13" ht="12.75">
      <c r="A86" s="1"/>
      <c r="B86" s="1"/>
      <c r="C86" s="1"/>
      <c r="D86" s="3"/>
      <c r="E86" s="3"/>
      <c r="F86" s="3"/>
      <c r="G86" s="3"/>
      <c r="H86" s="3"/>
      <c r="I86" s="3"/>
      <c r="J86" s="3"/>
      <c r="K86" s="3"/>
      <c r="L86" s="3"/>
      <c r="M86" s="3" t="s">
        <v>0</v>
      </c>
    </row>
  </sheetData>
  <sheetProtection/>
  <mergeCells count="3">
    <mergeCell ref="B4:M4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5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13" sqref="A30013:M30014"/>
    </sheetView>
  </sheetViews>
  <sheetFormatPr defaultColWidth="9.00390625" defaultRowHeight="12.75"/>
  <sheetData>
    <row r="5" spans="1:2" ht="12.75">
      <c r="A5" s="32" t="s">
        <v>4</v>
      </c>
      <c r="B5" t="e">
        <f>XLR_ERRNAME</f>
        <v>#NAME?</v>
      </c>
    </row>
    <row r="6" spans="1:25" ht="12.75">
      <c r="A6" t="s">
        <v>5</v>
      </c>
      <c r="B6">
        <v>0</v>
      </c>
      <c r="C6" s="33" t="s">
        <v>6</v>
      </c>
      <c r="D6" s="33" t="s">
        <v>7</v>
      </c>
      <c r="E6" s="33" t="s">
        <v>8</v>
      </c>
      <c r="F6" s="33" t="s">
        <v>9</v>
      </c>
      <c r="G6" s="33" t="s">
        <v>10</v>
      </c>
      <c r="H6" s="33" t="s">
        <v>11</v>
      </c>
      <c r="I6" s="33" t="s">
        <v>12</v>
      </c>
      <c r="J6" s="33" t="s">
        <v>13</v>
      </c>
      <c r="K6" s="33" t="s">
        <v>14</v>
      </c>
      <c r="L6" s="33" t="s">
        <v>15</v>
      </c>
      <c r="M6" s="33" t="s">
        <v>16</v>
      </c>
      <c r="N6" s="33" t="s">
        <v>17</v>
      </c>
      <c r="O6" s="33" t="s">
        <v>18</v>
      </c>
      <c r="P6" s="33" t="s">
        <v>19</v>
      </c>
      <c r="Q6" s="33" t="s">
        <v>20</v>
      </c>
      <c r="R6" s="33" t="s">
        <v>21</v>
      </c>
      <c r="S6" s="33" t="s">
        <v>22</v>
      </c>
      <c r="T6" s="33" t="s">
        <v>23</v>
      </c>
      <c r="U6" s="33" t="s">
        <v>24</v>
      </c>
      <c r="V6" s="33" t="s">
        <v>25</v>
      </c>
      <c r="W6" s="33" t="s">
        <v>26</v>
      </c>
      <c r="X6" s="33" t="s">
        <v>27</v>
      </c>
      <c r="Y6" s="33" t="s">
        <v>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USER</cp:lastModifiedBy>
  <cp:lastPrinted>2008-10-06T10:08:22Z</cp:lastPrinted>
  <dcterms:created xsi:type="dcterms:W3CDTF">2003-05-21T15:59:57Z</dcterms:created>
  <dcterms:modified xsi:type="dcterms:W3CDTF">2008-10-06T10:09:01Z</dcterms:modified>
  <cp:category/>
  <cp:version/>
  <cp:contentType/>
  <cp:contentStatus/>
</cp:coreProperties>
</file>