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445" tabRatio="601" activeTab="3"/>
  </bookViews>
  <sheets>
    <sheet name="С" sheetId="1" r:id="rId1"/>
    <sheet name="В" sheetId="2" r:id="rId2"/>
    <sheet name="А" sheetId="3" r:id="rId3"/>
    <sheet name="Физика" sheetId="4" r:id="rId4"/>
  </sheets>
  <definedNames>
    <definedName name="_xlnm._FilterDatabase" localSheetId="3" hidden="1">'Физика'!$N$1:$N$12</definedName>
  </definedNames>
  <calcPr fullCalcOnLoad="1"/>
</workbook>
</file>

<file path=xl/sharedStrings.xml><?xml version="1.0" encoding="utf-8"?>
<sst xmlns="http://schemas.openxmlformats.org/spreadsheetml/2006/main" count="194" uniqueCount="104">
  <si>
    <t>№</t>
  </si>
  <si>
    <t>фамилия</t>
  </si>
  <si>
    <t>Имя</t>
  </si>
  <si>
    <t>Отчество</t>
  </si>
  <si>
    <t>Серия</t>
  </si>
  <si>
    <t>Номер</t>
  </si>
  <si>
    <t>Номер варианта</t>
  </si>
  <si>
    <t>Первичный бал</t>
  </si>
  <si>
    <t>Процент верно выполненного</t>
  </si>
  <si>
    <t>Первичный бал по части А</t>
  </si>
  <si>
    <t>Первичный бал по части В</t>
  </si>
  <si>
    <t>Первичный бал по части С</t>
  </si>
  <si>
    <t>Тестовый балл</t>
  </si>
  <si>
    <t>Оценка</t>
  </si>
  <si>
    <t>Код школы</t>
  </si>
  <si>
    <t>Класс</t>
  </si>
  <si>
    <t>Код предмета</t>
  </si>
  <si>
    <t>Александр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</si>
  <si>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</si>
  <si>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</si>
  <si>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</si>
  <si>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</si>
  <si>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</si>
  <si>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</si>
  <si>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</si>
  <si>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</si>
  <si>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</si>
  <si>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</si>
  <si>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</si>
  <si>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</si>
  <si>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</si>
  <si>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</si>
  <si>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</si>
  <si>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</si>
  <si>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</si>
  <si>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</si>
  <si>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</si>
  <si>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А20</t>
  </si>
  <si>
    <t>А21</t>
  </si>
  <si>
    <t>А22</t>
  </si>
  <si>
    <t>А23</t>
  </si>
  <si>
    <t>А24</t>
  </si>
  <si>
    <t>А25</t>
  </si>
  <si>
    <t>А26</t>
  </si>
  <si>
    <t>А27</t>
  </si>
  <si>
    <t>А28</t>
  </si>
  <si>
    <t>А29</t>
  </si>
  <si>
    <t>А30</t>
  </si>
  <si>
    <t>В1</t>
  </si>
  <si>
    <t>В2</t>
  </si>
  <si>
    <t>В3</t>
  </si>
  <si>
    <t>В4</t>
  </si>
  <si>
    <t>С2(3)</t>
  </si>
  <si>
    <t>С3(3)</t>
  </si>
  <si>
    <t>Процент учащихся, справившихся с заданием</t>
  </si>
  <si>
    <t>Колво учащихся, справившихся с заданием</t>
  </si>
  <si>
    <t>Количество учащихся, получивших за задания блока С</t>
  </si>
  <si>
    <t>0 баллов</t>
  </si>
  <si>
    <t>1 балл</t>
  </si>
  <si>
    <t>2 балла</t>
  </si>
  <si>
    <t xml:space="preserve">3 балла </t>
  </si>
  <si>
    <t>4 балла</t>
  </si>
  <si>
    <t>Всего</t>
  </si>
  <si>
    <t>Процент от общего количества сдававших</t>
  </si>
  <si>
    <t>Обществознание 2005-2006 г.</t>
  </si>
  <si>
    <t>Обществознание блок С</t>
  </si>
  <si>
    <t>Блок В</t>
  </si>
  <si>
    <t>%0</t>
  </si>
  <si>
    <t>%1</t>
  </si>
  <si>
    <t>%2</t>
  </si>
  <si>
    <t>%3</t>
  </si>
  <si>
    <t>%4</t>
  </si>
  <si>
    <t>Кол-во</t>
  </si>
  <si>
    <t>Кач.</t>
  </si>
  <si>
    <t>Обуч</t>
  </si>
  <si>
    <t>Степень обученности</t>
  </si>
  <si>
    <t>Средний балл по 5-ти балльной системе</t>
  </si>
  <si>
    <t>"2"</t>
  </si>
  <si>
    <t>"3"</t>
  </si>
  <si>
    <t>"4"</t>
  </si>
  <si>
    <t>"5"</t>
  </si>
  <si>
    <t>Алексеевич</t>
  </si>
  <si>
    <t>Викторович</t>
  </si>
  <si>
    <t>Лагойда</t>
  </si>
  <si>
    <t>Александрович</t>
  </si>
  <si>
    <t>Серкин</t>
  </si>
  <si>
    <t>Сергей</t>
  </si>
  <si>
    <t>Валерьевич</t>
  </si>
  <si>
    <t>Ширяевский</t>
  </si>
  <si>
    <t>Дмитрий</t>
  </si>
  <si>
    <t>Акинин</t>
  </si>
  <si>
    <t>Атанов</t>
  </si>
  <si>
    <t>Кирилл</t>
  </si>
  <si>
    <t>Максимович</t>
  </si>
  <si>
    <t>Гостев</t>
  </si>
  <si>
    <t>Роман</t>
  </si>
  <si>
    <t>Николаевич</t>
  </si>
  <si>
    <t>Платонов</t>
  </si>
  <si>
    <t>Антон</t>
  </si>
  <si>
    <t>Федулов</t>
  </si>
  <si>
    <t>Никита</t>
  </si>
  <si>
    <t>С1(3)</t>
  </si>
  <si>
    <t>С4(3)</t>
  </si>
  <si>
    <t>С53)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</si>
</sst>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9" fontId="0" fillId="0" borderId="2" xfId="0" applyNumberFormat="1" applyBorder="1" applyAlignment="1">
      <alignment/>
    </xf>
    <xf numFmtId="0" fontId="0" fillId="0" borderId="2" xfId="0" applyBorder="1" applyAlignment="1">
      <alignment vertical="top" wrapText="1"/>
    </xf>
    <xf numFmtId="9" fontId="0" fillId="0" borderId="2" xfId="0" applyNumberFormat="1" applyBorder="1" applyAlignment="1">
      <alignment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F20" sqref="F20"/>
    </sheetView>
  </sheetViews>
  <sheetFormatPr defaultColWidth="9.00390625" defaultRowHeight="12.75"/>
  <cols>
    <col min="1" max="1" width="4.00390625" style="0" customWidth="1"/>
    <col min="2" max="2" width="10.25390625" style="0" customWidth="1"/>
    <col min="3" max="3" width="10.375" style="0" customWidth="1"/>
    <col min="4" max="4" width="13.875" style="0" customWidth="1"/>
    <col min="5" max="5" width="7.375" style="0" customWidth="1"/>
    <col min="6" max="6" width="5.75390625" style="0" customWidth="1"/>
    <col min="7" max="10" width="5.375" style="0" bestFit="1" customWidth="1"/>
  </cols>
  <sheetData>
    <row r="1" ht="12.75">
      <c r="A1" t="s">
        <v>65</v>
      </c>
    </row>
    <row r="2" spans="1:10" ht="98.25" customHeight="1">
      <c r="A2" s="1" t="s">
        <v>0</v>
      </c>
      <c r="B2" s="1" t="s">
        <v>1</v>
      </c>
      <c r="C2" s="1" t="s">
        <v>2</v>
      </c>
      <c r="D2" s="1" t="s">
        <v>3</v>
      </c>
      <c r="E2" s="1"/>
      <c r="F2" s="1" t="s">
        <v>101</v>
      </c>
      <c r="G2" s="4" t="s">
        <v>52</v>
      </c>
      <c r="H2" s="4" t="s">
        <v>53</v>
      </c>
      <c r="I2" s="4" t="s">
        <v>102</v>
      </c>
      <c r="J2" s="3" t="s">
        <v>103</v>
      </c>
    </row>
    <row r="3" spans="1:10" ht="12.75">
      <c r="A3" s="2">
        <v>1</v>
      </c>
      <c r="B3" s="17" t="s">
        <v>83</v>
      </c>
      <c r="C3" s="17" t="s">
        <v>17</v>
      </c>
      <c r="D3" s="17" t="s">
        <v>84</v>
      </c>
      <c r="E3" s="2"/>
      <c r="F3" s="17">
        <v>1</v>
      </c>
      <c r="G3">
        <v>0</v>
      </c>
      <c r="H3">
        <v>1</v>
      </c>
      <c r="I3">
        <v>0</v>
      </c>
      <c r="J3">
        <v>0</v>
      </c>
    </row>
    <row r="4" spans="1:10" ht="12.75">
      <c r="A4" s="2">
        <v>2</v>
      </c>
      <c r="B4" s="17" t="s">
        <v>85</v>
      </c>
      <c r="C4" s="17" t="s">
        <v>86</v>
      </c>
      <c r="D4" s="17" t="s">
        <v>87</v>
      </c>
      <c r="E4" s="2"/>
      <c r="F4" s="17">
        <v>2</v>
      </c>
      <c r="G4">
        <v>0</v>
      </c>
      <c r="H4">
        <v>0</v>
      </c>
      <c r="I4">
        <v>0</v>
      </c>
      <c r="J4">
        <v>0</v>
      </c>
    </row>
    <row r="5" spans="1:10" ht="12.75">
      <c r="A5" s="2">
        <v>3</v>
      </c>
      <c r="B5" s="17" t="s">
        <v>88</v>
      </c>
      <c r="C5" s="17" t="s">
        <v>89</v>
      </c>
      <c r="D5" s="17" t="s">
        <v>81</v>
      </c>
      <c r="E5" s="2"/>
      <c r="F5" s="17">
        <v>0</v>
      </c>
      <c r="G5">
        <v>3</v>
      </c>
      <c r="H5">
        <v>3</v>
      </c>
      <c r="I5">
        <v>2</v>
      </c>
      <c r="J5">
        <v>3</v>
      </c>
    </row>
    <row r="6" spans="1:10" ht="12.75">
      <c r="A6" s="2">
        <v>4</v>
      </c>
      <c r="B6" s="17" t="s">
        <v>90</v>
      </c>
      <c r="C6" s="17" t="s">
        <v>89</v>
      </c>
      <c r="D6" s="17" t="s">
        <v>87</v>
      </c>
      <c r="E6" s="2"/>
      <c r="F6" s="17">
        <v>0</v>
      </c>
      <c r="G6">
        <v>0</v>
      </c>
      <c r="H6">
        <v>0</v>
      </c>
      <c r="I6">
        <v>0</v>
      </c>
      <c r="J6">
        <v>2</v>
      </c>
    </row>
    <row r="7" spans="1:10" ht="12.75">
      <c r="A7" s="2">
        <v>5</v>
      </c>
      <c r="B7" s="17" t="s">
        <v>91</v>
      </c>
      <c r="C7" s="17" t="s">
        <v>92</v>
      </c>
      <c r="D7" s="17" t="s">
        <v>93</v>
      </c>
      <c r="E7" s="2"/>
      <c r="F7" s="17">
        <v>0</v>
      </c>
      <c r="G7">
        <v>0</v>
      </c>
      <c r="H7">
        <v>0</v>
      </c>
      <c r="I7">
        <v>0</v>
      </c>
      <c r="J7">
        <v>0</v>
      </c>
    </row>
    <row r="8" spans="1:10" ht="12.75">
      <c r="A8" s="2">
        <v>6</v>
      </c>
      <c r="B8" s="17" t="s">
        <v>94</v>
      </c>
      <c r="C8" s="17" t="s">
        <v>95</v>
      </c>
      <c r="D8" s="17" t="s">
        <v>96</v>
      </c>
      <c r="E8" s="2"/>
      <c r="F8" s="17">
        <v>0</v>
      </c>
      <c r="G8">
        <v>1</v>
      </c>
      <c r="H8">
        <v>0</v>
      </c>
      <c r="I8">
        <v>3</v>
      </c>
      <c r="J8">
        <v>0</v>
      </c>
    </row>
    <row r="9" spans="1:10" ht="12.75">
      <c r="A9" s="2">
        <v>7</v>
      </c>
      <c r="B9" s="17" t="s">
        <v>97</v>
      </c>
      <c r="C9" s="17" t="s">
        <v>98</v>
      </c>
      <c r="D9" s="17" t="s">
        <v>84</v>
      </c>
      <c r="E9" s="2"/>
      <c r="F9" s="17">
        <v>3</v>
      </c>
      <c r="G9">
        <v>0</v>
      </c>
      <c r="H9">
        <v>0</v>
      </c>
      <c r="I9">
        <v>0</v>
      </c>
      <c r="J9">
        <v>1</v>
      </c>
    </row>
    <row r="10" spans="1:10" ht="12.75">
      <c r="A10" s="2">
        <v>8</v>
      </c>
      <c r="B10" s="17" t="s">
        <v>99</v>
      </c>
      <c r="C10" s="17" t="s">
        <v>100</v>
      </c>
      <c r="D10" s="17" t="s">
        <v>82</v>
      </c>
      <c r="E10" s="2"/>
      <c r="F10" s="17">
        <v>0</v>
      </c>
      <c r="G10">
        <v>0</v>
      </c>
      <c r="H10">
        <v>0</v>
      </c>
      <c r="I10">
        <v>0</v>
      </c>
      <c r="J10">
        <v>0</v>
      </c>
    </row>
    <row r="11" spans="1:10" ht="25.5">
      <c r="A11" s="20" t="s">
        <v>56</v>
      </c>
      <c r="B11" s="20"/>
      <c r="C11" s="20"/>
      <c r="D11" s="20"/>
      <c r="E11" s="8" t="s">
        <v>57</v>
      </c>
      <c r="F11" s="14">
        <f>COUNTIF(F3:F10,0)</f>
        <v>5</v>
      </c>
      <c r="G11" s="14">
        <f>COUNTIF(G3:G10,0)</f>
        <v>6</v>
      </c>
      <c r="H11" s="14">
        <f>COUNTIF(H3:H10,0)</f>
        <v>6</v>
      </c>
      <c r="I11" s="14">
        <f>COUNTIF(I3:I10,0)</f>
        <v>6</v>
      </c>
      <c r="J11" s="14">
        <f>COUNTIF(J3:J10,0)</f>
        <v>5</v>
      </c>
    </row>
    <row r="12" spans="1:10" ht="12.75">
      <c r="A12" s="21"/>
      <c r="B12" s="21"/>
      <c r="C12" s="21"/>
      <c r="D12" s="21"/>
      <c r="E12" s="13" t="s">
        <v>58</v>
      </c>
      <c r="F12" s="14">
        <f>COUNTIF(F3:F10,1)</f>
        <v>1</v>
      </c>
      <c r="G12" s="14">
        <f>COUNTIF(G3:G10,1)</f>
        <v>1</v>
      </c>
      <c r="H12" s="14">
        <f>COUNTIF(H3:H10,1)</f>
        <v>1</v>
      </c>
      <c r="I12" s="14">
        <f>COUNTIF(I3:I10,1)</f>
        <v>0</v>
      </c>
      <c r="J12" s="14">
        <f>COUNTIF(J3:J10,1)</f>
        <v>1</v>
      </c>
    </row>
    <row r="13" spans="1:10" ht="25.5">
      <c r="A13" s="21"/>
      <c r="B13" s="21"/>
      <c r="C13" s="21"/>
      <c r="D13" s="21"/>
      <c r="E13" s="8" t="s">
        <v>59</v>
      </c>
      <c r="F13" s="14">
        <f>COUNTIF(F3:F10,2)</f>
        <v>1</v>
      </c>
      <c r="G13" s="14">
        <f>COUNTIF(G3:G10,2)</f>
        <v>0</v>
      </c>
      <c r="H13" s="14">
        <f>COUNTIF(H3:H10,2)</f>
        <v>0</v>
      </c>
      <c r="I13" s="14">
        <f>COUNTIF(I3:I10,2)</f>
        <v>1</v>
      </c>
      <c r="J13" s="14">
        <f>COUNTIF(J3:J10,2)</f>
        <v>1</v>
      </c>
    </row>
    <row r="14" spans="1:10" ht="25.5">
      <c r="A14" s="21"/>
      <c r="B14" s="21"/>
      <c r="C14" s="21"/>
      <c r="D14" s="21"/>
      <c r="E14" s="8" t="s">
        <v>60</v>
      </c>
      <c r="F14" s="14">
        <f>COUNTIF(F3:F10,3)</f>
        <v>1</v>
      </c>
      <c r="G14" s="14">
        <f>COUNTIF(G3:G10,3)</f>
        <v>1</v>
      </c>
      <c r="H14" s="14">
        <f>COUNTIF(H3:H10,3)</f>
        <v>1</v>
      </c>
      <c r="I14" s="14">
        <f>COUNTIF(I3:I10,3)</f>
        <v>1</v>
      </c>
      <c r="J14" s="14">
        <f>COUNTIF(J3:J10,3)</f>
        <v>1</v>
      </c>
    </row>
    <row r="15" spans="1:10" ht="25.5">
      <c r="A15" s="21"/>
      <c r="B15" s="21"/>
      <c r="C15" s="21"/>
      <c r="D15" s="21"/>
      <c r="E15" s="8" t="s">
        <v>61</v>
      </c>
      <c r="F15" s="14">
        <f>COUNTIF(F3:F10,4)</f>
        <v>0</v>
      </c>
      <c r="G15" s="14">
        <f>COUNTIF(G3:G10,4)</f>
        <v>0</v>
      </c>
      <c r="H15" s="14">
        <f>COUNTIF(H3:H10,4)</f>
        <v>0</v>
      </c>
      <c r="I15" s="14">
        <f>COUNTIF(I3:I10,4)</f>
        <v>0</v>
      </c>
      <c r="J15" s="14">
        <f>COUNTIF(J3:J10,4)</f>
        <v>0</v>
      </c>
    </row>
    <row r="16" spans="1:10" ht="12.75">
      <c r="A16" s="21"/>
      <c r="B16" s="21"/>
      <c r="C16" s="21"/>
      <c r="D16" s="21"/>
      <c r="E16" s="8" t="s">
        <v>62</v>
      </c>
      <c r="F16" s="2">
        <f>SUM(F11:F15)</f>
        <v>8</v>
      </c>
      <c r="G16" s="2">
        <f>SUM(G11:G15)</f>
        <v>8</v>
      </c>
      <c r="H16" s="2">
        <f>SUM(H11:H15)</f>
        <v>8</v>
      </c>
      <c r="I16" s="2">
        <f>SUM(I11:I15)</f>
        <v>8</v>
      </c>
      <c r="J16" s="2">
        <f>SUM(J11:J15)</f>
        <v>8</v>
      </c>
    </row>
    <row r="17" spans="1:10" ht="12.75">
      <c r="A17" s="20" t="s">
        <v>63</v>
      </c>
      <c r="B17" s="20"/>
      <c r="C17" s="20"/>
      <c r="D17" s="20"/>
      <c r="E17" s="15" t="s">
        <v>67</v>
      </c>
      <c r="F17" s="7">
        <f>F11/8</f>
        <v>0.625</v>
      </c>
      <c r="G17" s="7">
        <f>G11/8</f>
        <v>0.75</v>
      </c>
      <c r="H17" s="7">
        <f>H11/8</f>
        <v>0.75</v>
      </c>
      <c r="I17" s="7">
        <f>I11/8</f>
        <v>0.75</v>
      </c>
      <c r="J17" s="7">
        <f>J11/8</f>
        <v>0.625</v>
      </c>
    </row>
    <row r="18" spans="1:10" ht="12.75">
      <c r="A18" s="20"/>
      <c r="B18" s="20"/>
      <c r="C18" s="20"/>
      <c r="D18" s="20"/>
      <c r="E18" s="15" t="s">
        <v>68</v>
      </c>
      <c r="F18" s="7">
        <f aca="true" t="shared" si="0" ref="F18:J21">F12/8</f>
        <v>0.125</v>
      </c>
      <c r="G18" s="7">
        <f t="shared" si="0"/>
        <v>0.125</v>
      </c>
      <c r="H18" s="7">
        <f t="shared" si="0"/>
        <v>0.125</v>
      </c>
      <c r="I18" s="7">
        <f t="shared" si="0"/>
        <v>0</v>
      </c>
      <c r="J18" s="7">
        <f t="shared" si="0"/>
        <v>0.125</v>
      </c>
    </row>
    <row r="19" spans="1:10" ht="12.75">
      <c r="A19" s="20"/>
      <c r="B19" s="20"/>
      <c r="C19" s="20"/>
      <c r="D19" s="20"/>
      <c r="E19" s="15" t="s">
        <v>69</v>
      </c>
      <c r="F19" s="7">
        <f t="shared" si="0"/>
        <v>0.125</v>
      </c>
      <c r="G19" s="7">
        <f t="shared" si="0"/>
        <v>0</v>
      </c>
      <c r="H19" s="7">
        <f t="shared" si="0"/>
        <v>0</v>
      </c>
      <c r="I19" s="7">
        <f t="shared" si="0"/>
        <v>0.125</v>
      </c>
      <c r="J19" s="7">
        <f t="shared" si="0"/>
        <v>0.125</v>
      </c>
    </row>
    <row r="20" spans="1:10" ht="12.75">
      <c r="A20" s="20"/>
      <c r="B20" s="20"/>
      <c r="C20" s="20"/>
      <c r="D20" s="20"/>
      <c r="E20" s="15" t="s">
        <v>70</v>
      </c>
      <c r="F20" s="7">
        <f t="shared" si="0"/>
        <v>0.125</v>
      </c>
      <c r="G20" s="7">
        <f t="shared" si="0"/>
        <v>0.125</v>
      </c>
      <c r="H20" s="7">
        <f t="shared" si="0"/>
        <v>0.125</v>
      </c>
      <c r="I20" s="7">
        <f t="shared" si="0"/>
        <v>0.125</v>
      </c>
      <c r="J20" s="7">
        <f t="shared" si="0"/>
        <v>0.125</v>
      </c>
    </row>
    <row r="21" spans="1:10" ht="12.75">
      <c r="A21" s="20"/>
      <c r="B21" s="20"/>
      <c r="C21" s="20"/>
      <c r="D21" s="20"/>
      <c r="E21" s="15" t="s">
        <v>71</v>
      </c>
      <c r="F21" s="7">
        <f t="shared" si="0"/>
        <v>0</v>
      </c>
      <c r="G21" s="7">
        <f t="shared" si="0"/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</row>
  </sheetData>
  <mergeCells count="2">
    <mergeCell ref="A17:D21"/>
    <mergeCell ref="A11:D16"/>
  </mergeCells>
  <printOptions/>
  <pageMargins left="0.41" right="0.3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17" sqref="F17"/>
    </sheetView>
  </sheetViews>
  <sheetFormatPr defaultColWidth="9.00390625" defaultRowHeight="12.75"/>
  <cols>
    <col min="1" max="1" width="5.875" style="0" customWidth="1"/>
    <col min="2" max="2" width="11.25390625" style="0" customWidth="1"/>
    <col min="3" max="3" width="10.375" style="0" customWidth="1"/>
    <col min="4" max="4" width="20.375" style="0" customWidth="1"/>
    <col min="5" max="8" width="5.75390625" style="0" customWidth="1"/>
  </cols>
  <sheetData>
    <row r="1" ht="12.75">
      <c r="B1" t="s">
        <v>66</v>
      </c>
    </row>
    <row r="2" spans="1:8" ht="98.25" customHeight="1">
      <c r="A2" s="1" t="s">
        <v>0</v>
      </c>
      <c r="B2" s="1" t="s">
        <v>1</v>
      </c>
      <c r="C2" s="1" t="s">
        <v>2</v>
      </c>
      <c r="D2" s="1" t="s">
        <v>3</v>
      </c>
      <c r="E2" s="3" t="s">
        <v>48</v>
      </c>
      <c r="F2" s="4" t="s">
        <v>49</v>
      </c>
      <c r="G2" s="4" t="s">
        <v>50</v>
      </c>
      <c r="H2" s="3" t="s">
        <v>51</v>
      </c>
    </row>
    <row r="3" spans="1:8" ht="12.75">
      <c r="A3" s="2">
        <v>1</v>
      </c>
      <c r="B3" s="17" t="s">
        <v>83</v>
      </c>
      <c r="C3" s="17" t="s">
        <v>17</v>
      </c>
      <c r="D3" s="17" t="s">
        <v>84</v>
      </c>
      <c r="E3" s="17">
        <v>1</v>
      </c>
      <c r="F3">
        <v>0</v>
      </c>
      <c r="G3">
        <v>1</v>
      </c>
      <c r="H3">
        <v>1</v>
      </c>
    </row>
    <row r="4" spans="1:8" ht="12.75">
      <c r="A4" s="2">
        <v>2</v>
      </c>
      <c r="B4" s="17" t="s">
        <v>85</v>
      </c>
      <c r="C4" s="17" t="s">
        <v>86</v>
      </c>
      <c r="D4" s="17" t="s">
        <v>87</v>
      </c>
      <c r="E4" s="17">
        <v>1</v>
      </c>
      <c r="F4">
        <v>1</v>
      </c>
      <c r="G4">
        <v>1</v>
      </c>
      <c r="H4">
        <v>0</v>
      </c>
    </row>
    <row r="5" spans="1:8" ht="12.75">
      <c r="A5" s="2">
        <v>3</v>
      </c>
      <c r="B5" s="17" t="s">
        <v>88</v>
      </c>
      <c r="C5" s="17" t="s">
        <v>89</v>
      </c>
      <c r="D5" s="17" t="s">
        <v>81</v>
      </c>
      <c r="E5" s="17">
        <v>1</v>
      </c>
      <c r="F5">
        <v>0</v>
      </c>
      <c r="G5">
        <v>1</v>
      </c>
      <c r="H5">
        <v>0</v>
      </c>
    </row>
    <row r="6" spans="1:8" ht="12.75">
      <c r="A6" s="2">
        <v>4</v>
      </c>
      <c r="B6" s="17" t="s">
        <v>90</v>
      </c>
      <c r="C6" s="17" t="s">
        <v>89</v>
      </c>
      <c r="D6" s="17" t="s">
        <v>87</v>
      </c>
      <c r="E6" s="17">
        <v>0</v>
      </c>
      <c r="F6">
        <v>0</v>
      </c>
      <c r="G6">
        <v>0</v>
      </c>
      <c r="H6">
        <v>0</v>
      </c>
    </row>
    <row r="7" spans="1:8" ht="12.75">
      <c r="A7" s="2">
        <v>5</v>
      </c>
      <c r="B7" s="17" t="s">
        <v>91</v>
      </c>
      <c r="C7" s="17" t="s">
        <v>92</v>
      </c>
      <c r="D7" s="17" t="s">
        <v>93</v>
      </c>
      <c r="E7" s="17">
        <v>0</v>
      </c>
      <c r="F7">
        <v>0</v>
      </c>
      <c r="G7">
        <v>0</v>
      </c>
      <c r="H7">
        <v>0</v>
      </c>
    </row>
    <row r="8" spans="1:8" ht="12.75">
      <c r="A8" s="2">
        <v>6</v>
      </c>
      <c r="B8" s="17" t="s">
        <v>94</v>
      </c>
      <c r="C8" s="17" t="s">
        <v>95</v>
      </c>
      <c r="D8" s="17" t="s">
        <v>96</v>
      </c>
      <c r="E8" s="17">
        <v>0</v>
      </c>
      <c r="F8">
        <v>0</v>
      </c>
      <c r="G8">
        <v>0</v>
      </c>
      <c r="H8">
        <v>0</v>
      </c>
    </row>
    <row r="9" spans="1:8" ht="12.75">
      <c r="A9" s="2">
        <v>7</v>
      </c>
      <c r="B9" s="17" t="s">
        <v>97</v>
      </c>
      <c r="C9" s="17" t="s">
        <v>98</v>
      </c>
      <c r="D9" s="17" t="s">
        <v>84</v>
      </c>
      <c r="E9" s="17">
        <v>1</v>
      </c>
      <c r="F9">
        <v>0</v>
      </c>
      <c r="G9">
        <v>0</v>
      </c>
      <c r="H9">
        <v>1</v>
      </c>
    </row>
    <row r="10" spans="1:8" ht="12.75">
      <c r="A10" s="2">
        <v>8</v>
      </c>
      <c r="B10" s="17" t="s">
        <v>99</v>
      </c>
      <c r="C10" s="17" t="s">
        <v>100</v>
      </c>
      <c r="D10" s="17" t="s">
        <v>82</v>
      </c>
      <c r="E10" s="17">
        <v>1</v>
      </c>
      <c r="F10">
        <v>0</v>
      </c>
      <c r="G10">
        <v>0</v>
      </c>
      <c r="H10">
        <v>0</v>
      </c>
    </row>
    <row r="11" spans="2:8" ht="12.75">
      <c r="B11" s="22" t="s">
        <v>55</v>
      </c>
      <c r="C11" s="22"/>
      <c r="D11" s="22"/>
      <c r="E11" s="6">
        <f>COUNTIF(E3:E10,1)</f>
        <v>5</v>
      </c>
      <c r="F11" s="6">
        <f>COUNTIF(F3:F10,1)</f>
        <v>1</v>
      </c>
      <c r="G11" s="6">
        <f>COUNTIF(G3:G10,1)</f>
        <v>3</v>
      </c>
      <c r="H11" s="6">
        <f>COUNTIF(H3:H10,1)</f>
        <v>2</v>
      </c>
    </row>
    <row r="12" spans="2:8" ht="12.75">
      <c r="B12" s="23" t="s">
        <v>54</v>
      </c>
      <c r="C12" s="23"/>
      <c r="D12" s="23"/>
      <c r="E12" s="7">
        <f>E11/8</f>
        <v>0.625</v>
      </c>
      <c r="F12" s="7">
        <f>F11/8</f>
        <v>0.125</v>
      </c>
      <c r="G12" s="7">
        <f>G11/8</f>
        <v>0.375</v>
      </c>
      <c r="H12" s="7">
        <f>H11/8</f>
        <v>0.25</v>
      </c>
    </row>
  </sheetData>
  <mergeCells count="2">
    <mergeCell ref="B11:D11"/>
    <mergeCell ref="B12:D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2"/>
  <sheetViews>
    <sheetView workbookViewId="0" topLeftCell="A2">
      <selection activeCell="K13" sqref="K13"/>
    </sheetView>
  </sheetViews>
  <sheetFormatPr defaultColWidth="9.00390625" defaultRowHeight="12.75"/>
  <cols>
    <col min="1" max="1" width="3.875" style="0" customWidth="1"/>
    <col min="2" max="2" width="11.25390625" style="0" customWidth="1"/>
    <col min="3" max="3" width="10.375" style="0" customWidth="1"/>
    <col min="4" max="4" width="14.00390625" style="0" customWidth="1"/>
    <col min="5" max="34" width="3.25390625" style="0" customWidth="1"/>
  </cols>
  <sheetData>
    <row r="1" ht="12.75">
      <c r="A1" s="12" t="s">
        <v>64</v>
      </c>
    </row>
    <row r="2" spans="1:34" ht="98.25" customHeight="1">
      <c r="A2" s="1" t="s">
        <v>0</v>
      </c>
      <c r="B2" s="1" t="s">
        <v>1</v>
      </c>
      <c r="C2" s="1" t="s">
        <v>2</v>
      </c>
      <c r="D2" s="1" t="s">
        <v>3</v>
      </c>
      <c r="E2" s="3" t="s">
        <v>18</v>
      </c>
      <c r="F2" s="4" t="s">
        <v>19</v>
      </c>
      <c r="G2" s="4" t="s">
        <v>20</v>
      </c>
      <c r="H2" s="3" t="s">
        <v>21</v>
      </c>
      <c r="I2" s="4" t="s">
        <v>22</v>
      </c>
      <c r="J2" s="4" t="s">
        <v>23</v>
      </c>
      <c r="K2" s="3" t="s">
        <v>24</v>
      </c>
      <c r="L2" s="4" t="s">
        <v>25</v>
      </c>
      <c r="M2" s="4" t="s">
        <v>26</v>
      </c>
      <c r="N2" s="10" t="s">
        <v>27</v>
      </c>
      <c r="O2" s="11" t="s">
        <v>28</v>
      </c>
      <c r="P2" s="11" t="s">
        <v>29</v>
      </c>
      <c r="Q2" s="10" t="s">
        <v>30</v>
      </c>
      <c r="R2" s="11" t="s">
        <v>31</v>
      </c>
      <c r="S2" s="11" t="s">
        <v>32</v>
      </c>
      <c r="T2" s="10" t="s">
        <v>33</v>
      </c>
      <c r="U2" s="11" t="s">
        <v>34</v>
      </c>
      <c r="V2" s="11" t="s">
        <v>35</v>
      </c>
      <c r="W2" s="10" t="s">
        <v>36</v>
      </c>
      <c r="X2" s="11" t="s">
        <v>37</v>
      </c>
      <c r="Y2" s="11" t="s">
        <v>38</v>
      </c>
      <c r="Z2" s="10" t="s">
        <v>39</v>
      </c>
      <c r="AA2" s="11" t="s">
        <v>40</v>
      </c>
      <c r="AB2" s="11" t="s">
        <v>41</v>
      </c>
      <c r="AC2" s="10" t="s">
        <v>42</v>
      </c>
      <c r="AD2" s="11" t="s">
        <v>43</v>
      </c>
      <c r="AE2" s="11" t="s">
        <v>44</v>
      </c>
      <c r="AF2" s="10" t="s">
        <v>45</v>
      </c>
      <c r="AG2" s="11" t="s">
        <v>46</v>
      </c>
      <c r="AH2" s="11" t="s">
        <v>47</v>
      </c>
    </row>
    <row r="3" spans="1:34" ht="12.75">
      <c r="A3" s="2">
        <v>1</v>
      </c>
      <c r="B3" s="17" t="s">
        <v>83</v>
      </c>
      <c r="C3" s="17" t="s">
        <v>17</v>
      </c>
      <c r="D3" s="17" t="s">
        <v>84</v>
      </c>
      <c r="E3" s="17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0</v>
      </c>
      <c r="P3">
        <v>1</v>
      </c>
      <c r="Q3">
        <v>1</v>
      </c>
      <c r="R3">
        <v>0</v>
      </c>
      <c r="S3">
        <v>1</v>
      </c>
      <c r="T3">
        <v>1</v>
      </c>
      <c r="U3">
        <v>1</v>
      </c>
      <c r="V3">
        <v>1</v>
      </c>
      <c r="W3">
        <v>0</v>
      </c>
      <c r="X3">
        <v>1</v>
      </c>
      <c r="Y3">
        <v>0</v>
      </c>
      <c r="Z3">
        <v>1</v>
      </c>
      <c r="AA3">
        <v>1</v>
      </c>
      <c r="AB3">
        <v>0</v>
      </c>
      <c r="AC3">
        <v>1</v>
      </c>
      <c r="AD3">
        <v>1</v>
      </c>
      <c r="AE3">
        <v>1</v>
      </c>
      <c r="AF3">
        <v>1</v>
      </c>
      <c r="AG3">
        <v>1</v>
      </c>
      <c r="AH3">
        <v>0</v>
      </c>
    </row>
    <row r="4" spans="1:34" ht="12.75">
      <c r="A4" s="2">
        <v>2</v>
      </c>
      <c r="B4" s="17" t="s">
        <v>85</v>
      </c>
      <c r="C4" s="17" t="s">
        <v>86</v>
      </c>
      <c r="D4" s="17" t="s">
        <v>87</v>
      </c>
      <c r="E4" s="17">
        <v>1</v>
      </c>
      <c r="F4">
        <v>1</v>
      </c>
      <c r="G4">
        <v>0</v>
      </c>
      <c r="H4">
        <v>1</v>
      </c>
      <c r="I4">
        <v>1</v>
      </c>
      <c r="J4">
        <v>1</v>
      </c>
      <c r="K4">
        <v>1</v>
      </c>
      <c r="L4">
        <v>0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0</v>
      </c>
      <c r="V4">
        <v>0</v>
      </c>
      <c r="W4">
        <v>0</v>
      </c>
      <c r="X4">
        <v>1</v>
      </c>
      <c r="Y4">
        <v>1</v>
      </c>
      <c r="Z4">
        <v>1</v>
      </c>
      <c r="AA4">
        <v>0</v>
      </c>
      <c r="AB4">
        <v>0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</row>
    <row r="5" spans="1:34" ht="12.75">
      <c r="A5" s="2">
        <v>3</v>
      </c>
      <c r="B5" s="17" t="s">
        <v>88</v>
      </c>
      <c r="C5" s="17" t="s">
        <v>89</v>
      </c>
      <c r="D5" s="17" t="s">
        <v>81</v>
      </c>
      <c r="E5" s="17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0</v>
      </c>
      <c r="AF5">
        <v>1</v>
      </c>
      <c r="AG5">
        <v>1</v>
      </c>
      <c r="AH5">
        <v>1</v>
      </c>
    </row>
    <row r="6" spans="1:34" ht="12.75">
      <c r="A6" s="2">
        <v>4</v>
      </c>
      <c r="B6" s="17" t="s">
        <v>90</v>
      </c>
      <c r="C6" s="17" t="s">
        <v>89</v>
      </c>
      <c r="D6" s="17" t="s">
        <v>87</v>
      </c>
      <c r="E6" s="17">
        <v>1</v>
      </c>
      <c r="F6">
        <v>0</v>
      </c>
      <c r="G6">
        <v>1</v>
      </c>
      <c r="H6">
        <v>0</v>
      </c>
      <c r="I6">
        <v>1</v>
      </c>
      <c r="J6">
        <v>1</v>
      </c>
      <c r="K6">
        <v>0</v>
      </c>
      <c r="L6">
        <v>1</v>
      </c>
      <c r="M6">
        <v>0</v>
      </c>
      <c r="N6">
        <v>1</v>
      </c>
      <c r="O6">
        <v>1</v>
      </c>
      <c r="P6">
        <v>1</v>
      </c>
      <c r="Q6">
        <v>0</v>
      </c>
      <c r="R6">
        <v>0</v>
      </c>
      <c r="S6">
        <v>1</v>
      </c>
      <c r="T6">
        <v>0</v>
      </c>
      <c r="U6">
        <v>1</v>
      </c>
      <c r="V6">
        <v>0</v>
      </c>
      <c r="W6">
        <v>0</v>
      </c>
      <c r="X6">
        <v>1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1</v>
      </c>
      <c r="AF6">
        <v>1</v>
      </c>
      <c r="AG6">
        <v>0</v>
      </c>
      <c r="AH6">
        <v>0</v>
      </c>
    </row>
    <row r="7" spans="1:34" ht="12.75">
      <c r="A7" s="2">
        <v>5</v>
      </c>
      <c r="B7" s="17" t="s">
        <v>91</v>
      </c>
      <c r="C7" s="17" t="s">
        <v>92</v>
      </c>
      <c r="D7" s="17" t="s">
        <v>93</v>
      </c>
      <c r="E7" s="17">
        <v>1</v>
      </c>
      <c r="F7">
        <v>1</v>
      </c>
      <c r="G7">
        <v>1</v>
      </c>
      <c r="H7">
        <v>1</v>
      </c>
      <c r="I7">
        <v>0</v>
      </c>
      <c r="J7">
        <v>1</v>
      </c>
      <c r="K7">
        <v>1</v>
      </c>
      <c r="L7">
        <v>0</v>
      </c>
      <c r="M7">
        <v>1</v>
      </c>
      <c r="N7">
        <v>1</v>
      </c>
      <c r="O7">
        <v>1</v>
      </c>
      <c r="P7">
        <v>1</v>
      </c>
      <c r="Q7">
        <v>1</v>
      </c>
      <c r="R7">
        <v>0</v>
      </c>
      <c r="S7">
        <v>0</v>
      </c>
      <c r="T7">
        <v>1</v>
      </c>
      <c r="U7">
        <v>0</v>
      </c>
      <c r="V7">
        <v>1</v>
      </c>
      <c r="W7">
        <v>0</v>
      </c>
      <c r="X7">
        <v>1</v>
      </c>
      <c r="Y7">
        <v>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1</v>
      </c>
      <c r="AG7">
        <v>1</v>
      </c>
      <c r="AH7">
        <v>0</v>
      </c>
    </row>
    <row r="8" spans="1:34" ht="12.75">
      <c r="A8" s="2">
        <v>6</v>
      </c>
      <c r="B8" s="17" t="s">
        <v>94</v>
      </c>
      <c r="C8" s="17" t="s">
        <v>95</v>
      </c>
      <c r="D8" s="17" t="s">
        <v>96</v>
      </c>
      <c r="E8" s="17">
        <v>1</v>
      </c>
      <c r="F8">
        <v>1</v>
      </c>
      <c r="G8">
        <v>1</v>
      </c>
      <c r="H8">
        <v>1</v>
      </c>
      <c r="I8">
        <v>1</v>
      </c>
      <c r="J8">
        <v>0</v>
      </c>
      <c r="K8">
        <v>1</v>
      </c>
      <c r="L8">
        <v>0</v>
      </c>
      <c r="M8">
        <v>1</v>
      </c>
      <c r="N8">
        <v>1</v>
      </c>
      <c r="O8">
        <v>1</v>
      </c>
      <c r="P8">
        <v>1</v>
      </c>
      <c r="Q8">
        <v>0</v>
      </c>
      <c r="R8">
        <v>1</v>
      </c>
      <c r="S8">
        <v>0</v>
      </c>
      <c r="T8">
        <v>1</v>
      </c>
      <c r="U8">
        <v>1</v>
      </c>
      <c r="V8">
        <v>0</v>
      </c>
      <c r="W8">
        <v>1</v>
      </c>
      <c r="X8">
        <v>1</v>
      </c>
      <c r="Y8">
        <v>1</v>
      </c>
      <c r="Z8">
        <v>0</v>
      </c>
      <c r="AA8">
        <v>0</v>
      </c>
      <c r="AB8">
        <v>1</v>
      </c>
      <c r="AC8">
        <v>0</v>
      </c>
      <c r="AD8">
        <v>1</v>
      </c>
      <c r="AE8">
        <v>1</v>
      </c>
      <c r="AF8">
        <v>0</v>
      </c>
      <c r="AG8">
        <v>1</v>
      </c>
      <c r="AH8">
        <v>0</v>
      </c>
    </row>
    <row r="9" spans="1:34" ht="12.75">
      <c r="A9" s="2">
        <v>7</v>
      </c>
      <c r="B9" s="17" t="s">
        <v>97</v>
      </c>
      <c r="C9" s="17" t="s">
        <v>98</v>
      </c>
      <c r="D9" s="17" t="s">
        <v>84</v>
      </c>
      <c r="E9" s="17">
        <v>1</v>
      </c>
      <c r="F9">
        <v>1</v>
      </c>
      <c r="G9">
        <v>1</v>
      </c>
      <c r="H9">
        <v>0</v>
      </c>
      <c r="I9">
        <v>1</v>
      </c>
      <c r="J9">
        <v>1</v>
      </c>
      <c r="K9">
        <v>1</v>
      </c>
      <c r="L9">
        <v>0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0</v>
      </c>
      <c r="X9">
        <v>0</v>
      </c>
      <c r="Y9">
        <v>0</v>
      </c>
      <c r="Z9">
        <v>1</v>
      </c>
      <c r="AA9">
        <v>0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</row>
    <row r="10" spans="1:34" ht="12.75">
      <c r="A10" s="2">
        <v>8</v>
      </c>
      <c r="B10" s="17" t="s">
        <v>99</v>
      </c>
      <c r="C10" s="17" t="s">
        <v>100</v>
      </c>
      <c r="D10" s="17" t="s">
        <v>82</v>
      </c>
      <c r="E10" s="17">
        <v>0</v>
      </c>
      <c r="F10">
        <v>1</v>
      </c>
      <c r="G10">
        <v>0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0</v>
      </c>
      <c r="O10">
        <v>0</v>
      </c>
      <c r="P10">
        <v>0</v>
      </c>
      <c r="Q10">
        <v>1</v>
      </c>
      <c r="R10">
        <v>1</v>
      </c>
      <c r="S10">
        <v>0</v>
      </c>
      <c r="T10">
        <v>0</v>
      </c>
      <c r="U10">
        <v>0</v>
      </c>
      <c r="V10">
        <v>1</v>
      </c>
      <c r="W10">
        <v>1</v>
      </c>
      <c r="X10">
        <v>1</v>
      </c>
      <c r="Y10">
        <v>0</v>
      </c>
      <c r="Z10">
        <v>0</v>
      </c>
      <c r="AA10">
        <v>0</v>
      </c>
      <c r="AB10">
        <v>1</v>
      </c>
      <c r="AC10">
        <v>0</v>
      </c>
      <c r="AD10">
        <v>1</v>
      </c>
      <c r="AE10">
        <v>1</v>
      </c>
      <c r="AF10">
        <v>0</v>
      </c>
      <c r="AG10">
        <v>1</v>
      </c>
      <c r="AH10">
        <v>0</v>
      </c>
    </row>
    <row r="11" spans="1:34" ht="36.75" customHeight="1">
      <c r="A11" s="20" t="s">
        <v>55</v>
      </c>
      <c r="B11" s="23"/>
      <c r="C11" s="23"/>
      <c r="D11" s="23"/>
      <c r="E11" s="6">
        <f aca="true" t="shared" si="0" ref="E11:AH11">SUM(E3:E10)</f>
        <v>7</v>
      </c>
      <c r="F11" s="6">
        <f t="shared" si="0"/>
        <v>7</v>
      </c>
      <c r="G11" s="6">
        <f t="shared" si="0"/>
        <v>6</v>
      </c>
      <c r="H11" s="6">
        <f t="shared" si="0"/>
        <v>6</v>
      </c>
      <c r="I11" s="6">
        <f t="shared" si="0"/>
        <v>7</v>
      </c>
      <c r="J11" s="6">
        <f t="shared" si="0"/>
        <v>7</v>
      </c>
      <c r="K11" s="6">
        <f t="shared" si="0"/>
        <v>7</v>
      </c>
      <c r="L11" s="6">
        <f t="shared" si="0"/>
        <v>4</v>
      </c>
      <c r="M11" s="6">
        <f t="shared" si="0"/>
        <v>7</v>
      </c>
      <c r="N11" s="6">
        <f t="shared" si="0"/>
        <v>7</v>
      </c>
      <c r="O11" s="6">
        <f t="shared" si="0"/>
        <v>6</v>
      </c>
      <c r="P11" s="6">
        <f t="shared" si="0"/>
        <v>7</v>
      </c>
      <c r="Q11" s="6">
        <f t="shared" si="0"/>
        <v>6</v>
      </c>
      <c r="R11" s="6">
        <f t="shared" si="0"/>
        <v>5</v>
      </c>
      <c r="S11" s="6">
        <f t="shared" si="0"/>
        <v>5</v>
      </c>
      <c r="T11" s="6">
        <f t="shared" si="0"/>
        <v>6</v>
      </c>
      <c r="U11" s="6">
        <f t="shared" si="0"/>
        <v>5</v>
      </c>
      <c r="V11" s="6">
        <f t="shared" si="0"/>
        <v>5</v>
      </c>
      <c r="W11" s="6">
        <f t="shared" si="0"/>
        <v>3</v>
      </c>
      <c r="X11" s="6">
        <f t="shared" si="0"/>
        <v>7</v>
      </c>
      <c r="Y11" s="6">
        <f t="shared" si="0"/>
        <v>4</v>
      </c>
      <c r="Z11" s="6">
        <f t="shared" si="0"/>
        <v>4</v>
      </c>
      <c r="AA11" s="6">
        <f t="shared" si="0"/>
        <v>2</v>
      </c>
      <c r="AB11" s="6">
        <f t="shared" si="0"/>
        <v>4</v>
      </c>
      <c r="AC11" s="6">
        <f t="shared" si="0"/>
        <v>4</v>
      </c>
      <c r="AD11" s="6">
        <f t="shared" si="0"/>
        <v>6</v>
      </c>
      <c r="AE11" s="6">
        <f t="shared" si="0"/>
        <v>6</v>
      </c>
      <c r="AF11" s="6">
        <f t="shared" si="0"/>
        <v>6</v>
      </c>
      <c r="AG11" s="6">
        <f t="shared" si="0"/>
        <v>7</v>
      </c>
      <c r="AH11" s="6">
        <f t="shared" si="0"/>
        <v>3</v>
      </c>
    </row>
    <row r="12" spans="1:59" ht="48" customHeight="1">
      <c r="A12" s="20" t="s">
        <v>54</v>
      </c>
      <c r="B12" s="23"/>
      <c r="C12" s="23"/>
      <c r="D12" s="23"/>
      <c r="E12" s="9">
        <f>E11/8</f>
        <v>0.875</v>
      </c>
      <c r="F12" s="9">
        <f aca="true" t="shared" si="1" ref="F12:AH12">F11/8</f>
        <v>0.875</v>
      </c>
      <c r="G12" s="9">
        <f t="shared" si="1"/>
        <v>0.75</v>
      </c>
      <c r="H12" s="9">
        <f t="shared" si="1"/>
        <v>0.75</v>
      </c>
      <c r="I12" s="9">
        <f t="shared" si="1"/>
        <v>0.875</v>
      </c>
      <c r="J12" s="9">
        <f t="shared" si="1"/>
        <v>0.875</v>
      </c>
      <c r="K12" s="9">
        <f t="shared" si="1"/>
        <v>0.875</v>
      </c>
      <c r="L12" s="9">
        <f t="shared" si="1"/>
        <v>0.5</v>
      </c>
      <c r="M12" s="9">
        <f t="shared" si="1"/>
        <v>0.875</v>
      </c>
      <c r="N12" s="9">
        <f t="shared" si="1"/>
        <v>0.875</v>
      </c>
      <c r="O12" s="9">
        <f t="shared" si="1"/>
        <v>0.75</v>
      </c>
      <c r="P12" s="9">
        <f t="shared" si="1"/>
        <v>0.875</v>
      </c>
      <c r="Q12" s="9">
        <f t="shared" si="1"/>
        <v>0.75</v>
      </c>
      <c r="R12" s="9">
        <f t="shared" si="1"/>
        <v>0.625</v>
      </c>
      <c r="S12" s="9">
        <f t="shared" si="1"/>
        <v>0.625</v>
      </c>
      <c r="T12" s="9">
        <f t="shared" si="1"/>
        <v>0.75</v>
      </c>
      <c r="U12" s="9">
        <f t="shared" si="1"/>
        <v>0.625</v>
      </c>
      <c r="V12" s="9">
        <f t="shared" si="1"/>
        <v>0.625</v>
      </c>
      <c r="W12" s="9">
        <f t="shared" si="1"/>
        <v>0.375</v>
      </c>
      <c r="X12" s="9">
        <f t="shared" si="1"/>
        <v>0.875</v>
      </c>
      <c r="Y12" s="9">
        <f t="shared" si="1"/>
        <v>0.5</v>
      </c>
      <c r="Z12" s="9">
        <f t="shared" si="1"/>
        <v>0.5</v>
      </c>
      <c r="AA12" s="9">
        <f t="shared" si="1"/>
        <v>0.25</v>
      </c>
      <c r="AB12" s="9">
        <f t="shared" si="1"/>
        <v>0.5</v>
      </c>
      <c r="AC12" s="9">
        <f t="shared" si="1"/>
        <v>0.5</v>
      </c>
      <c r="AD12" s="9">
        <f t="shared" si="1"/>
        <v>0.75</v>
      </c>
      <c r="AE12" s="9">
        <f t="shared" si="1"/>
        <v>0.75</v>
      </c>
      <c r="AF12" s="9">
        <f t="shared" si="1"/>
        <v>0.75</v>
      </c>
      <c r="AG12" s="9">
        <f t="shared" si="1"/>
        <v>0.875</v>
      </c>
      <c r="AH12" s="9">
        <f t="shared" si="1"/>
        <v>0.375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</sheetData>
  <mergeCells count="2">
    <mergeCell ref="A11:D11"/>
    <mergeCell ref="A12:D12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G1">
      <selection activeCell="N2" sqref="N2:N9"/>
    </sheetView>
  </sheetViews>
  <sheetFormatPr defaultColWidth="9.00390625" defaultRowHeight="12.75"/>
  <cols>
    <col min="1" max="1" width="5.875" style="0" customWidth="1"/>
    <col min="2" max="2" width="11.25390625" style="0" customWidth="1"/>
    <col min="3" max="3" width="10.375" style="0" customWidth="1"/>
    <col min="4" max="4" width="13.75390625" style="0" customWidth="1"/>
  </cols>
  <sheetData>
    <row r="1" spans="1:17" ht="9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2.75">
      <c r="A2" s="2">
        <v>1</v>
      </c>
      <c r="B2" s="18" t="s">
        <v>83</v>
      </c>
      <c r="C2" s="18" t="s">
        <v>17</v>
      </c>
      <c r="D2" s="18" t="s">
        <v>84</v>
      </c>
      <c r="E2" s="2"/>
      <c r="F2" s="2"/>
      <c r="G2" s="2"/>
      <c r="H2" s="2"/>
      <c r="I2" s="2"/>
      <c r="J2" s="2"/>
      <c r="K2" s="2"/>
      <c r="L2" s="2"/>
      <c r="M2" s="2"/>
      <c r="N2" s="19">
        <v>4</v>
      </c>
      <c r="O2" s="2"/>
      <c r="P2" s="2"/>
      <c r="Q2" s="2"/>
    </row>
    <row r="3" spans="1:17" ht="12.75">
      <c r="A3" s="2">
        <v>2</v>
      </c>
      <c r="B3" s="18" t="s">
        <v>85</v>
      </c>
      <c r="C3" s="18" t="s">
        <v>86</v>
      </c>
      <c r="D3" s="18" t="s">
        <v>87</v>
      </c>
      <c r="E3" s="2"/>
      <c r="F3" s="2"/>
      <c r="G3" s="2"/>
      <c r="H3" s="2"/>
      <c r="I3" s="2"/>
      <c r="J3" s="2"/>
      <c r="K3" s="2"/>
      <c r="L3" s="2"/>
      <c r="M3" s="2"/>
      <c r="N3" s="19">
        <v>4</v>
      </c>
      <c r="O3" s="2"/>
      <c r="P3" s="2"/>
      <c r="Q3" s="2"/>
    </row>
    <row r="4" spans="1:17" ht="12.75">
      <c r="A4" s="2">
        <v>3</v>
      </c>
      <c r="B4" s="18" t="s">
        <v>88</v>
      </c>
      <c r="C4" s="18" t="s">
        <v>89</v>
      </c>
      <c r="D4" s="18" t="s">
        <v>81</v>
      </c>
      <c r="E4" s="2"/>
      <c r="F4" s="2"/>
      <c r="G4" s="2"/>
      <c r="H4" s="2"/>
      <c r="I4" s="2"/>
      <c r="J4" s="2"/>
      <c r="K4" s="2"/>
      <c r="L4" s="2"/>
      <c r="M4" s="2"/>
      <c r="N4" s="19">
        <v>5</v>
      </c>
      <c r="O4" s="2"/>
      <c r="P4" s="2"/>
      <c r="Q4" s="2"/>
    </row>
    <row r="5" spans="1:17" ht="12.75">
      <c r="A5" s="2">
        <v>4</v>
      </c>
      <c r="B5" s="18" t="s">
        <v>90</v>
      </c>
      <c r="C5" s="18" t="s">
        <v>89</v>
      </c>
      <c r="D5" s="18" t="s">
        <v>87</v>
      </c>
      <c r="E5" s="2"/>
      <c r="F5" s="2"/>
      <c r="G5" s="2"/>
      <c r="H5" s="2"/>
      <c r="I5" s="2"/>
      <c r="J5" s="2"/>
      <c r="K5" s="2"/>
      <c r="L5" s="2"/>
      <c r="M5" s="2"/>
      <c r="N5" s="19">
        <v>3</v>
      </c>
      <c r="O5" s="2"/>
      <c r="P5" s="2"/>
      <c r="Q5" s="2"/>
    </row>
    <row r="6" spans="1:17" ht="12.75">
      <c r="A6" s="2">
        <v>5</v>
      </c>
      <c r="B6" s="18" t="s">
        <v>91</v>
      </c>
      <c r="C6" s="18" t="s">
        <v>92</v>
      </c>
      <c r="D6" s="18" t="s">
        <v>93</v>
      </c>
      <c r="E6" s="2"/>
      <c r="F6" s="2"/>
      <c r="G6" s="2"/>
      <c r="H6" s="2"/>
      <c r="I6" s="2"/>
      <c r="J6" s="2"/>
      <c r="K6" s="2"/>
      <c r="L6" s="2"/>
      <c r="M6" s="2"/>
      <c r="N6" s="19">
        <v>3</v>
      </c>
      <c r="O6" s="2"/>
      <c r="P6" s="2"/>
      <c r="Q6" s="2"/>
    </row>
    <row r="7" spans="1:17" ht="12.75">
      <c r="A7" s="2">
        <v>6</v>
      </c>
      <c r="B7" s="18" t="s">
        <v>94</v>
      </c>
      <c r="C7" s="18" t="s">
        <v>95</v>
      </c>
      <c r="D7" s="18" t="s">
        <v>96</v>
      </c>
      <c r="E7" s="2"/>
      <c r="F7" s="2"/>
      <c r="G7" s="2"/>
      <c r="H7" s="2"/>
      <c r="I7" s="2"/>
      <c r="J7" s="2"/>
      <c r="K7" s="2"/>
      <c r="L7" s="2"/>
      <c r="M7" s="2"/>
      <c r="N7" s="19">
        <v>4</v>
      </c>
      <c r="O7" s="2"/>
      <c r="P7" s="2"/>
      <c r="Q7" s="2"/>
    </row>
    <row r="8" spans="1:17" ht="12.75">
      <c r="A8" s="2">
        <v>7</v>
      </c>
      <c r="B8" s="18" t="s">
        <v>97</v>
      </c>
      <c r="C8" s="18" t="s">
        <v>98</v>
      </c>
      <c r="D8" s="18" t="s">
        <v>84</v>
      </c>
      <c r="E8" s="2"/>
      <c r="F8" s="2"/>
      <c r="G8" s="2"/>
      <c r="H8" s="2"/>
      <c r="I8" s="2"/>
      <c r="J8" s="2"/>
      <c r="K8" s="2"/>
      <c r="L8" s="2"/>
      <c r="M8" s="2"/>
      <c r="N8" s="19">
        <v>4</v>
      </c>
      <c r="O8" s="2"/>
      <c r="P8" s="2"/>
      <c r="Q8" s="2"/>
    </row>
    <row r="9" spans="1:17" ht="12.75">
      <c r="A9" s="2">
        <v>8</v>
      </c>
      <c r="B9" s="18" t="s">
        <v>99</v>
      </c>
      <c r="C9" s="18" t="s">
        <v>100</v>
      </c>
      <c r="D9" s="18" t="s">
        <v>82</v>
      </c>
      <c r="E9" s="2"/>
      <c r="F9" s="2"/>
      <c r="G9" s="2"/>
      <c r="H9" s="2"/>
      <c r="I9" s="2"/>
      <c r="J9" s="2"/>
      <c r="K9" s="2"/>
      <c r="L9" s="2"/>
      <c r="M9" s="2"/>
      <c r="N9" s="19">
        <v>3</v>
      </c>
      <c r="O9" s="2"/>
      <c r="P9" s="2"/>
      <c r="Q9" s="2"/>
    </row>
    <row r="10" spans="1:17" ht="12.75">
      <c r="A10" s="16"/>
      <c r="B10" s="16"/>
      <c r="C10" s="16"/>
      <c r="D10" s="16"/>
      <c r="E10" s="16"/>
      <c r="F10" s="16"/>
      <c r="G10" s="16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8:17" ht="63.75">
      <c r="H11" s="2" t="s">
        <v>72</v>
      </c>
      <c r="I11" s="2" t="s">
        <v>77</v>
      </c>
      <c r="J11" s="2" t="s">
        <v>78</v>
      </c>
      <c r="K11" s="2" t="s">
        <v>79</v>
      </c>
      <c r="L11" s="2" t="s">
        <v>80</v>
      </c>
      <c r="M11" s="2" t="s">
        <v>62</v>
      </c>
      <c r="N11" s="2" t="s">
        <v>73</v>
      </c>
      <c r="O11" s="2" t="s">
        <v>74</v>
      </c>
      <c r="P11" s="8" t="s">
        <v>75</v>
      </c>
      <c r="Q11" s="8" t="s">
        <v>76</v>
      </c>
    </row>
    <row r="12" spans="8:17" ht="12.75">
      <c r="H12" s="2"/>
      <c r="I12" s="2">
        <f>COUNTIF(N2:N9,2)</f>
        <v>0</v>
      </c>
      <c r="J12" s="2">
        <f>COUNTIF(N2:N9,3)</f>
        <v>3</v>
      </c>
      <c r="K12" s="2">
        <f>COUNTIF(N2:N9,4)</f>
        <v>4</v>
      </c>
      <c r="L12" s="2">
        <f>COUNTIF(N2:N9,5)</f>
        <v>1</v>
      </c>
      <c r="M12" s="2">
        <f>SUM(I12:L12)</f>
        <v>8</v>
      </c>
      <c r="N12" s="7">
        <f>(K12+L12)/M12</f>
        <v>0.625</v>
      </c>
      <c r="O12" s="7">
        <f>(J12+K12+L12)/M12</f>
        <v>1</v>
      </c>
      <c r="P12" s="7">
        <f>(I12*0.14+J12*0.36+K12*0.64+L12*1)/M12</f>
        <v>0.5800000000000001</v>
      </c>
      <c r="Q12" s="2">
        <f>(2*I12+3*J12+4*K12+5*L12)/M12</f>
        <v>3.75</v>
      </c>
    </row>
  </sheetData>
  <autoFilter ref="N1:N1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 Education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</dc:creator>
  <cp:keywords/>
  <dc:description/>
  <cp:lastModifiedBy>ond</cp:lastModifiedBy>
  <cp:lastPrinted>2006-04-06T09:08:06Z</cp:lastPrinted>
  <dcterms:created xsi:type="dcterms:W3CDTF">2006-04-05T05:27:54Z</dcterms:created>
  <dcterms:modified xsi:type="dcterms:W3CDTF">2008-09-18T08:25:57Z</dcterms:modified>
  <cp:category/>
  <cp:version/>
  <cp:contentType/>
  <cp:contentStatus/>
</cp:coreProperties>
</file>